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4ft\Documents\Planning Items\"/>
    </mc:Choice>
  </mc:AlternateContent>
  <xr:revisionPtr revIDLastSave="0" documentId="13_ncr:1_{FB4509D3-2866-4327-95A3-B34AFBB7537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MKC Grant Budget" sheetId="1" r:id="rId1"/>
    <sheet name="UMKC Cost Share Budget" sheetId="3" r:id="rId2"/>
    <sheet name="Recap" sheetId="2" r:id="rId3"/>
  </sheets>
  <definedNames>
    <definedName name="_xlnm.Print_Titles" localSheetId="1">'UMKC Cost Share Budget'!$4:$4</definedName>
    <definedName name="_xlnm.Print_Titles" localSheetId="0">'UMKC Grant Budget'!$4:$4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" i="2" l="1"/>
  <c r="S18" i="2"/>
  <c r="R18" i="2"/>
  <c r="Q18" i="2"/>
  <c r="P18" i="2"/>
  <c r="J128" i="3"/>
  <c r="I128" i="3"/>
  <c r="H128" i="3"/>
  <c r="G128" i="3"/>
  <c r="I18" i="2"/>
  <c r="H18" i="2"/>
  <c r="G18" i="2"/>
  <c r="F18" i="2"/>
  <c r="E18" i="2"/>
  <c r="J128" i="1"/>
  <c r="I128" i="1"/>
  <c r="H128" i="1"/>
  <c r="G128" i="1"/>
  <c r="J125" i="1"/>
  <c r="I125" i="1"/>
  <c r="H125" i="1"/>
  <c r="G125" i="1"/>
  <c r="P9" i="2"/>
  <c r="Q9" i="2"/>
  <c r="R9" i="2"/>
  <c r="S9" i="2"/>
  <c r="P10" i="2"/>
  <c r="Q10" i="2"/>
  <c r="R10" i="2"/>
  <c r="R11" i="2"/>
  <c r="P12" i="2"/>
  <c r="Q12" i="2"/>
  <c r="R12" i="2"/>
  <c r="S12" i="2"/>
  <c r="R13" i="2"/>
  <c r="P15" i="2"/>
  <c r="Q15" i="2"/>
  <c r="R15" i="2"/>
  <c r="O12" i="2"/>
  <c r="O11" i="2"/>
  <c r="O9" i="2"/>
  <c r="F119" i="3"/>
  <c r="G118" i="3"/>
  <c r="G119" i="3" s="1"/>
  <c r="G121" i="3" s="1"/>
  <c r="K117" i="3"/>
  <c r="K116" i="3"/>
  <c r="K115" i="3"/>
  <c r="K114" i="3"/>
  <c r="J112" i="3"/>
  <c r="S15" i="2" s="1"/>
  <c r="I112" i="3"/>
  <c r="H112" i="3"/>
  <c r="G112" i="3"/>
  <c r="F112" i="3"/>
  <c r="K112" i="3" s="1"/>
  <c r="T15" i="2" s="1"/>
  <c r="K111" i="3"/>
  <c r="K110" i="3"/>
  <c r="K109" i="3"/>
  <c r="K108" i="3"/>
  <c r="J106" i="3"/>
  <c r="I106" i="3"/>
  <c r="H106" i="3"/>
  <c r="G106" i="3"/>
  <c r="F106" i="3"/>
  <c r="K105" i="3"/>
  <c r="K104" i="3"/>
  <c r="J102" i="3"/>
  <c r="I102" i="3"/>
  <c r="H102" i="3"/>
  <c r="G102" i="3"/>
  <c r="F102" i="3"/>
  <c r="K102" i="3" s="1"/>
  <c r="T9" i="2" s="1"/>
  <c r="K101" i="3"/>
  <c r="K100" i="3"/>
  <c r="J98" i="3"/>
  <c r="I98" i="3"/>
  <c r="H98" i="3"/>
  <c r="G98" i="3"/>
  <c r="F98" i="3"/>
  <c r="K97" i="3"/>
  <c r="K96" i="3"/>
  <c r="J94" i="3"/>
  <c r="S11" i="2" s="1"/>
  <c r="I94" i="3"/>
  <c r="H94" i="3"/>
  <c r="Q11" i="2" s="1"/>
  <c r="G94" i="3"/>
  <c r="P11" i="2" s="1"/>
  <c r="F94" i="3"/>
  <c r="K93" i="3"/>
  <c r="K92" i="3"/>
  <c r="K91" i="3"/>
  <c r="K90" i="3"/>
  <c r="K89" i="3"/>
  <c r="K88" i="3"/>
  <c r="J83" i="3"/>
  <c r="I83" i="3"/>
  <c r="H83" i="3"/>
  <c r="G83" i="3"/>
  <c r="F83" i="3"/>
  <c r="K82" i="3"/>
  <c r="K81" i="3"/>
  <c r="J79" i="3"/>
  <c r="I79" i="3"/>
  <c r="H79" i="3"/>
  <c r="G79" i="3"/>
  <c r="F79" i="3"/>
  <c r="K78" i="3"/>
  <c r="K77" i="3"/>
  <c r="J75" i="3"/>
  <c r="I75" i="3"/>
  <c r="H75" i="3"/>
  <c r="G75" i="3"/>
  <c r="F75" i="3"/>
  <c r="K74" i="3"/>
  <c r="K73" i="3"/>
  <c r="J71" i="3"/>
  <c r="I71" i="3"/>
  <c r="I84" i="3" s="1"/>
  <c r="H71" i="3"/>
  <c r="H84" i="3" s="1"/>
  <c r="Q13" i="2" s="1"/>
  <c r="G71" i="3"/>
  <c r="G84" i="3" s="1"/>
  <c r="P13" i="2" s="1"/>
  <c r="F71" i="3"/>
  <c r="F84" i="3" s="1"/>
  <c r="O13" i="2" s="1"/>
  <c r="K70" i="3"/>
  <c r="K69" i="3"/>
  <c r="J65" i="3"/>
  <c r="I65" i="3"/>
  <c r="H65" i="3"/>
  <c r="G65" i="3"/>
  <c r="F65" i="3"/>
  <c r="K65" i="3" s="1"/>
  <c r="T12" i="2" s="1"/>
  <c r="K64" i="3"/>
  <c r="K63" i="3"/>
  <c r="J60" i="3"/>
  <c r="S10" i="2" s="1"/>
  <c r="I60" i="3"/>
  <c r="H60" i="3"/>
  <c r="G60" i="3"/>
  <c r="F60" i="3"/>
  <c r="O10" i="2" s="1"/>
  <c r="K59" i="3"/>
  <c r="K58" i="3"/>
  <c r="F43" i="3"/>
  <c r="E43" i="3"/>
  <c r="E37" i="3"/>
  <c r="F37" i="3" s="1"/>
  <c r="E36" i="3"/>
  <c r="F36" i="3" s="1"/>
  <c r="E30" i="3"/>
  <c r="F30" i="3" s="1"/>
  <c r="E25" i="3"/>
  <c r="F25" i="3" s="1"/>
  <c r="E24" i="3"/>
  <c r="F24" i="3" s="1"/>
  <c r="E20" i="3"/>
  <c r="F20" i="3" s="1"/>
  <c r="E19" i="3"/>
  <c r="F19" i="3" s="1"/>
  <c r="G19" i="3" s="1"/>
  <c r="P12" i="3"/>
  <c r="O12" i="3"/>
  <c r="E12" i="3"/>
  <c r="C12" i="3"/>
  <c r="D12" i="3" s="1"/>
  <c r="F12" i="3" s="1"/>
  <c r="E11" i="3"/>
  <c r="D11" i="3"/>
  <c r="P10" i="3"/>
  <c r="O10" i="3"/>
  <c r="E10" i="3"/>
  <c r="C10" i="3"/>
  <c r="D10" i="3" s="1"/>
  <c r="F10" i="3" s="1"/>
  <c r="E9" i="3"/>
  <c r="F9" i="3" s="1"/>
  <c r="D9" i="3"/>
  <c r="P8" i="3"/>
  <c r="O8" i="3"/>
  <c r="C8" i="3" s="1"/>
  <c r="E8" i="3"/>
  <c r="E7" i="3"/>
  <c r="D7" i="3"/>
  <c r="P6" i="3"/>
  <c r="O6" i="3"/>
  <c r="C6" i="3" s="1"/>
  <c r="D8" i="3" s="1"/>
  <c r="E6" i="3"/>
  <c r="E5" i="3"/>
  <c r="D5" i="3"/>
  <c r="P14" i="2" l="1"/>
  <c r="P16" i="2"/>
  <c r="K83" i="3"/>
  <c r="K98" i="3"/>
  <c r="K94" i="3"/>
  <c r="T11" i="2" s="1"/>
  <c r="H118" i="3"/>
  <c r="H119" i="3" s="1"/>
  <c r="H121" i="3" s="1"/>
  <c r="K60" i="3"/>
  <c r="T10" i="2" s="1"/>
  <c r="K75" i="3"/>
  <c r="F5" i="3"/>
  <c r="K106" i="3"/>
  <c r="J84" i="3"/>
  <c r="S13" i="2" s="1"/>
  <c r="F11" i="3"/>
  <c r="O15" i="2"/>
  <c r="K79" i="3"/>
  <c r="F7" i="3"/>
  <c r="G7" i="3"/>
  <c r="H7" i="3" s="1"/>
  <c r="I7" i="3" s="1"/>
  <c r="J7" i="3" s="1"/>
  <c r="H19" i="3"/>
  <c r="G20" i="3"/>
  <c r="H20" i="3" s="1"/>
  <c r="I20" i="3" s="1"/>
  <c r="J20" i="3" s="1"/>
  <c r="F21" i="3"/>
  <c r="G5" i="3"/>
  <c r="F26" i="3"/>
  <c r="G24" i="3"/>
  <c r="G12" i="3"/>
  <c r="H12" i="3" s="1"/>
  <c r="I12" i="3" s="1"/>
  <c r="J12" i="3" s="1"/>
  <c r="G25" i="3"/>
  <c r="H25" i="3" s="1"/>
  <c r="I25" i="3" s="1"/>
  <c r="J25" i="3" s="1"/>
  <c r="D6" i="3"/>
  <c r="F6" i="3" s="1"/>
  <c r="F8" i="3"/>
  <c r="G9" i="3"/>
  <c r="H9" i="3" s="1"/>
  <c r="I9" i="3" s="1"/>
  <c r="J9" i="3" s="1"/>
  <c r="G30" i="3"/>
  <c r="F31" i="3"/>
  <c r="K84" i="3"/>
  <c r="T13" i="2" s="1"/>
  <c r="G10" i="3"/>
  <c r="H10" i="3" s="1"/>
  <c r="I10" i="3" s="1"/>
  <c r="J10" i="3" s="1"/>
  <c r="G36" i="3"/>
  <c r="F38" i="3"/>
  <c r="G37" i="3"/>
  <c r="H37" i="3" s="1"/>
  <c r="I37" i="3" s="1"/>
  <c r="J37" i="3" s="1"/>
  <c r="K71" i="3"/>
  <c r="F44" i="3"/>
  <c r="F121" i="3"/>
  <c r="G43" i="3"/>
  <c r="Q14" i="2" l="1"/>
  <c r="Q16" i="2"/>
  <c r="K10" i="3"/>
  <c r="I118" i="3"/>
  <c r="K9" i="3"/>
  <c r="K37" i="3"/>
  <c r="K25" i="3"/>
  <c r="O14" i="2"/>
  <c r="O16" i="2"/>
  <c r="G11" i="3"/>
  <c r="H11" i="3" s="1"/>
  <c r="I11" i="3" s="1"/>
  <c r="J11" i="3" s="1"/>
  <c r="G6" i="3"/>
  <c r="H6" i="3" s="1"/>
  <c r="I6" i="3" s="1"/>
  <c r="J6" i="3" s="1"/>
  <c r="F13" i="3"/>
  <c r="F27" i="3"/>
  <c r="H43" i="3"/>
  <c r="G44" i="3"/>
  <c r="G13" i="3"/>
  <c r="H5" i="3"/>
  <c r="H30" i="3"/>
  <c r="G31" i="3"/>
  <c r="G32" i="3" s="1"/>
  <c r="K12" i="3"/>
  <c r="H21" i="3"/>
  <c r="I19" i="3"/>
  <c r="F32" i="3"/>
  <c r="G21" i="3"/>
  <c r="I119" i="3"/>
  <c r="J118" i="3"/>
  <c r="J119" i="3" s="1"/>
  <c r="J121" i="3" s="1"/>
  <c r="G38" i="3"/>
  <c r="H36" i="3"/>
  <c r="G26" i="3"/>
  <c r="G27" i="3" s="1"/>
  <c r="H24" i="3"/>
  <c r="K20" i="3"/>
  <c r="G8" i="3"/>
  <c r="H8" i="3" s="1"/>
  <c r="I8" i="3" s="1"/>
  <c r="J8" i="3" s="1"/>
  <c r="F48" i="3"/>
  <c r="F22" i="3"/>
  <c r="K7" i="3"/>
  <c r="K8" i="3" l="1"/>
  <c r="S14" i="2"/>
  <c r="S16" i="2"/>
  <c r="K11" i="3"/>
  <c r="G14" i="3"/>
  <c r="K118" i="3"/>
  <c r="H22" i="3"/>
  <c r="I43" i="3"/>
  <c r="H44" i="3"/>
  <c r="I121" i="3"/>
  <c r="K119" i="3"/>
  <c r="G48" i="3"/>
  <c r="G49" i="3" s="1"/>
  <c r="P6" i="2" s="1"/>
  <c r="G22" i="3"/>
  <c r="K21" i="3"/>
  <c r="H26" i="3"/>
  <c r="H27" i="3" s="1"/>
  <c r="I24" i="3"/>
  <c r="I30" i="3"/>
  <c r="H31" i="3"/>
  <c r="F49" i="3"/>
  <c r="O6" i="2" s="1"/>
  <c r="F14" i="3"/>
  <c r="I21" i="3"/>
  <c r="J19" i="3"/>
  <c r="J21" i="3" s="1"/>
  <c r="H38" i="3"/>
  <c r="I36" i="3"/>
  <c r="H13" i="3"/>
  <c r="I5" i="3"/>
  <c r="K6" i="3"/>
  <c r="K121" i="3" l="1"/>
  <c r="R14" i="2"/>
  <c r="R16" i="2"/>
  <c r="I38" i="3"/>
  <c r="J36" i="3"/>
  <c r="J38" i="3" s="1"/>
  <c r="J43" i="3"/>
  <c r="J44" i="3" s="1"/>
  <c r="J48" i="3" s="1"/>
  <c r="I44" i="3"/>
  <c r="K44" i="3" s="1"/>
  <c r="H48" i="3"/>
  <c r="I13" i="3"/>
  <c r="J5" i="3"/>
  <c r="J13" i="3" s="1"/>
  <c r="K5" i="3"/>
  <c r="K19" i="3"/>
  <c r="H32" i="3"/>
  <c r="H49" i="3"/>
  <c r="Q6" i="2" s="1"/>
  <c r="H14" i="3"/>
  <c r="H53" i="3" s="1"/>
  <c r="G53" i="3"/>
  <c r="J22" i="3"/>
  <c r="J30" i="3"/>
  <c r="I31" i="3"/>
  <c r="I32" i="3" s="1"/>
  <c r="I22" i="3"/>
  <c r="K22" i="3" s="1"/>
  <c r="J24" i="3"/>
  <c r="J26" i="3" s="1"/>
  <c r="J27" i="3" s="1"/>
  <c r="I26" i="3"/>
  <c r="I27" i="3" s="1"/>
  <c r="K27" i="3" s="1"/>
  <c r="K24" i="3"/>
  <c r="K36" i="3"/>
  <c r="F53" i="3"/>
  <c r="K38" i="3" l="1"/>
  <c r="H123" i="3"/>
  <c r="Q7" i="2"/>
  <c r="F123" i="3"/>
  <c r="O7" i="2"/>
  <c r="G55" i="3"/>
  <c r="P7" i="2"/>
  <c r="T14" i="2"/>
  <c r="T16" i="2"/>
  <c r="I14" i="3"/>
  <c r="I48" i="3"/>
  <c r="I49" i="3" s="1"/>
  <c r="R6" i="2" s="1"/>
  <c r="H55" i="3"/>
  <c r="G123" i="3"/>
  <c r="P19" i="2" s="1"/>
  <c r="K26" i="3"/>
  <c r="J31" i="3"/>
  <c r="J32" i="3" s="1"/>
  <c r="K30" i="3"/>
  <c r="K31" i="3"/>
  <c r="K32" i="3"/>
  <c r="K43" i="3"/>
  <c r="J14" i="3"/>
  <c r="J49" i="3"/>
  <c r="S6" i="2" s="1"/>
  <c r="F55" i="3"/>
  <c r="O8" i="2" s="1"/>
  <c r="K13" i="3"/>
  <c r="H124" i="3" l="1"/>
  <c r="Q8" i="2"/>
  <c r="G124" i="3"/>
  <c r="P8" i="2"/>
  <c r="K49" i="3"/>
  <c r="T6" i="2" s="1"/>
  <c r="K48" i="3"/>
  <c r="F124" i="3"/>
  <c r="O17" i="2" s="1"/>
  <c r="I53" i="3"/>
  <c r="I123" i="3" s="1"/>
  <c r="K14" i="3"/>
  <c r="K53" i="3" s="1"/>
  <c r="T7" i="2" s="1"/>
  <c r="J53" i="3"/>
  <c r="P17" i="2" l="1"/>
  <c r="G125" i="3"/>
  <c r="J123" i="3"/>
  <c r="K123" i="3" s="1"/>
  <c r="S7" i="2"/>
  <c r="J55" i="3"/>
  <c r="I55" i="3"/>
  <c r="R8" i="2" s="1"/>
  <c r="R7" i="2"/>
  <c r="Q19" i="2"/>
  <c r="Q17" i="2"/>
  <c r="H125" i="3"/>
  <c r="I124" i="3"/>
  <c r="K55" i="3"/>
  <c r="T8" i="2" s="1"/>
  <c r="F125" i="3"/>
  <c r="O18" i="2" s="1"/>
  <c r="S19" i="2"/>
  <c r="I125" i="3" l="1"/>
  <c r="R17" i="2"/>
  <c r="J124" i="3"/>
  <c r="S8" i="2"/>
  <c r="F128" i="3"/>
  <c r="O19" i="2" s="1"/>
  <c r="R19" i="2"/>
  <c r="J125" i="3" l="1"/>
  <c r="K125" i="3" s="1"/>
  <c r="S17" i="2"/>
  <c r="K124" i="3"/>
  <c r="T17" i="2" s="1"/>
  <c r="K128" i="3"/>
  <c r="T19" i="2" s="1"/>
  <c r="E25" i="1" l="1"/>
  <c r="F25" i="1" s="1"/>
  <c r="E20" i="1"/>
  <c r="F20" i="1" s="1"/>
  <c r="G118" i="1"/>
  <c r="P12" i="1"/>
  <c r="E12" i="1" s="1"/>
  <c r="P10" i="1"/>
  <c r="E10" i="1" s="1"/>
  <c r="P8" i="1"/>
  <c r="E8" i="1" s="1"/>
  <c r="P6" i="1"/>
  <c r="E6" i="1" s="1"/>
  <c r="E30" i="1" l="1"/>
  <c r="F30" i="1" s="1"/>
  <c r="K117" i="1"/>
  <c r="K116" i="1"/>
  <c r="D11" i="1"/>
  <c r="D9" i="1"/>
  <c r="D7" i="1"/>
  <c r="O12" i="1"/>
  <c r="C12" i="1" s="1"/>
  <c r="D12" i="1" s="1"/>
  <c r="O10" i="1"/>
  <c r="C10" i="1" s="1"/>
  <c r="O8" i="1"/>
  <c r="C8" i="1" s="1"/>
  <c r="O6" i="1"/>
  <c r="C6" i="1" s="1"/>
  <c r="D8" i="1" s="1"/>
  <c r="D6" i="1" s="1"/>
  <c r="E5" i="1"/>
  <c r="E7" i="1"/>
  <c r="E9" i="1"/>
  <c r="E11" i="1"/>
  <c r="E19" i="1"/>
  <c r="E24" i="1"/>
  <c r="F24" i="1" s="1"/>
  <c r="E36" i="1"/>
  <c r="E37" i="1"/>
  <c r="F37" i="1" s="1"/>
  <c r="E43" i="1"/>
  <c r="D5" i="1"/>
  <c r="F8" i="1" l="1"/>
  <c r="F12" i="1"/>
  <c r="G12" i="1" s="1"/>
  <c r="H12" i="1" s="1"/>
  <c r="I12" i="1" s="1"/>
  <c r="J12" i="1" s="1"/>
  <c r="D10" i="1"/>
  <c r="F10" i="1" s="1"/>
  <c r="G10" i="1" s="1"/>
  <c r="H10" i="1" s="1"/>
  <c r="I10" i="1" s="1"/>
  <c r="J10" i="1" s="1"/>
  <c r="F31" i="1"/>
  <c r="F32" i="1" s="1"/>
  <c r="G30" i="1"/>
  <c r="F9" i="1"/>
  <c r="G9" i="1" s="1"/>
  <c r="H9" i="1" s="1"/>
  <c r="I9" i="1" s="1"/>
  <c r="J9" i="1" s="1"/>
  <c r="F11" i="1"/>
  <c r="G11" i="1" s="1"/>
  <c r="H11" i="1" s="1"/>
  <c r="I11" i="1" s="1"/>
  <c r="J11" i="1" s="1"/>
  <c r="F7" i="1"/>
  <c r="G7" i="1" s="1"/>
  <c r="H7" i="1" s="1"/>
  <c r="I7" i="1" s="1"/>
  <c r="J7" i="1" s="1"/>
  <c r="F6" i="1"/>
  <c r="F5" i="1"/>
  <c r="G5" i="1" s="1"/>
  <c r="H5" i="1" s="1"/>
  <c r="I5" i="1" s="1"/>
  <c r="J5" i="1" s="1"/>
  <c r="G8" i="1" l="1"/>
  <c r="H8" i="1" s="1"/>
  <c r="I8" i="1" s="1"/>
  <c r="J8" i="1" s="1"/>
  <c r="K10" i="1"/>
  <c r="G6" i="1"/>
  <c r="H6" i="1" s="1"/>
  <c r="I6" i="1" s="1"/>
  <c r="J6" i="1" s="1"/>
  <c r="G31" i="1"/>
  <c r="G32" i="1" s="1"/>
  <c r="H30" i="1"/>
  <c r="K8" i="1" l="1"/>
  <c r="K12" i="1"/>
  <c r="K6" i="1"/>
  <c r="H31" i="1"/>
  <c r="H32" i="1" s="1"/>
  <c r="I30" i="1"/>
  <c r="J30" i="1" l="1"/>
  <c r="I31" i="1"/>
  <c r="I32" i="1" s="1"/>
  <c r="J31" i="1" l="1"/>
  <c r="J32" i="1" s="1"/>
  <c r="K30" i="1"/>
  <c r="K31" i="1" l="1"/>
  <c r="K32" i="1"/>
  <c r="F43" i="1" l="1"/>
  <c r="F19" i="1"/>
  <c r="G19" i="1" s="1"/>
  <c r="G37" i="1" l="1"/>
  <c r="F36" i="1"/>
  <c r="F13" i="1"/>
  <c r="F14" i="1" s="1"/>
  <c r="G20" i="1"/>
  <c r="F21" i="1"/>
  <c r="F22" i="1" s="1"/>
  <c r="G24" i="1"/>
  <c r="F26" i="1"/>
  <c r="F27" i="1" s="1"/>
  <c r="F44" i="1"/>
  <c r="F94" i="1"/>
  <c r="D11" i="2" s="1"/>
  <c r="O31" i="2" s="1"/>
  <c r="G94" i="1"/>
  <c r="E11" i="2" s="1"/>
  <c r="P31" i="2" s="1"/>
  <c r="F98" i="1"/>
  <c r="G98" i="1"/>
  <c r="F102" i="1"/>
  <c r="D9" i="2" s="1"/>
  <c r="O29" i="2" s="1"/>
  <c r="G102" i="1"/>
  <c r="E9" i="2" s="1"/>
  <c r="P29" i="2" s="1"/>
  <c r="F106" i="1"/>
  <c r="G106" i="1"/>
  <c r="F112" i="1"/>
  <c r="D15" i="2" s="1"/>
  <c r="O35" i="2" s="1"/>
  <c r="G112" i="1"/>
  <c r="E15" i="2" s="1"/>
  <c r="P35" i="2" s="1"/>
  <c r="G119" i="1"/>
  <c r="F119" i="1"/>
  <c r="F53" i="1" l="1"/>
  <c r="D7" i="2" s="1"/>
  <c r="O27" i="2" s="1"/>
  <c r="G21" i="1"/>
  <c r="G22" i="1" s="1"/>
  <c r="G36" i="1"/>
  <c r="G43" i="1"/>
  <c r="G44" i="1" s="1"/>
  <c r="G121" i="1"/>
  <c r="E14" i="2" s="1"/>
  <c r="P34" i="2" s="1"/>
  <c r="F121" i="1"/>
  <c r="D14" i="2" s="1"/>
  <c r="O34" i="2" s="1"/>
  <c r="H118" i="1" l="1"/>
  <c r="I118" i="1" s="1"/>
  <c r="J118" i="1" s="1"/>
  <c r="J112" i="1"/>
  <c r="H15" i="2" s="1"/>
  <c r="S35" i="2" s="1"/>
  <c r="I112" i="1"/>
  <c r="G15" i="2" s="1"/>
  <c r="R35" i="2" s="1"/>
  <c r="H112" i="1"/>
  <c r="F15" i="2" s="1"/>
  <c r="Q35" i="2" s="1"/>
  <c r="K111" i="1"/>
  <c r="K110" i="1"/>
  <c r="K109" i="1"/>
  <c r="K108" i="1"/>
  <c r="J102" i="1"/>
  <c r="H9" i="2" s="1"/>
  <c r="S29" i="2" s="1"/>
  <c r="I102" i="1"/>
  <c r="G9" i="2" s="1"/>
  <c r="R29" i="2" s="1"/>
  <c r="H102" i="1"/>
  <c r="F9" i="2" s="1"/>
  <c r="Q29" i="2" s="1"/>
  <c r="K101" i="1"/>
  <c r="K100" i="1"/>
  <c r="F83" i="1"/>
  <c r="F79" i="1"/>
  <c r="F75" i="1"/>
  <c r="F71" i="1"/>
  <c r="F65" i="1"/>
  <c r="D12" i="2" s="1"/>
  <c r="O32" i="2" s="1"/>
  <c r="J60" i="1"/>
  <c r="H10" i="2" s="1"/>
  <c r="S30" i="2" s="1"/>
  <c r="I60" i="1"/>
  <c r="G10" i="2" s="1"/>
  <c r="R30" i="2" s="1"/>
  <c r="H60" i="1"/>
  <c r="F10" i="2" s="1"/>
  <c r="Q30" i="2" s="1"/>
  <c r="G60" i="1"/>
  <c r="E10" i="2" s="1"/>
  <c r="P30" i="2" s="1"/>
  <c r="F60" i="1"/>
  <c r="D10" i="2" s="1"/>
  <c r="O30" i="2" s="1"/>
  <c r="K59" i="1"/>
  <c r="K58" i="1"/>
  <c r="G25" i="1"/>
  <c r="G26" i="1" s="1"/>
  <c r="H24" i="1"/>
  <c r="H20" i="1"/>
  <c r="I20" i="1" s="1"/>
  <c r="J20" i="1" s="1"/>
  <c r="G27" i="1" l="1"/>
  <c r="H43" i="1"/>
  <c r="H44" i="1" s="1"/>
  <c r="F38" i="1"/>
  <c r="F48" i="1" s="1"/>
  <c r="G38" i="1"/>
  <c r="G48" i="1" s="1"/>
  <c r="H36" i="1"/>
  <c r="K102" i="1"/>
  <c r="I9" i="2" s="1"/>
  <c r="T29" i="2" s="1"/>
  <c r="G75" i="1"/>
  <c r="F84" i="1"/>
  <c r="D13" i="2" s="1"/>
  <c r="O33" i="2" s="1"/>
  <c r="K112" i="1"/>
  <c r="I15" i="2" s="1"/>
  <c r="T35" i="2" s="1"/>
  <c r="K74" i="1"/>
  <c r="G65" i="1"/>
  <c r="E12" i="2" s="1"/>
  <c r="P32" i="2" s="1"/>
  <c r="K60" i="1"/>
  <c r="I10" i="2" s="1"/>
  <c r="T30" i="2" s="1"/>
  <c r="G79" i="1"/>
  <c r="K78" i="1"/>
  <c r="K20" i="1"/>
  <c r="I24" i="1"/>
  <c r="H98" i="1"/>
  <c r="K115" i="1"/>
  <c r="K7" i="1"/>
  <c r="H75" i="1"/>
  <c r="H37" i="1"/>
  <c r="I37" i="1" s="1"/>
  <c r="J37" i="1" s="1"/>
  <c r="K89" i="1"/>
  <c r="K64" i="1"/>
  <c r="G83" i="1"/>
  <c r="H25" i="1"/>
  <c r="I25" i="1" s="1"/>
  <c r="J25" i="1" s="1"/>
  <c r="K118" i="1"/>
  <c r="G71" i="1"/>
  <c r="K97" i="1"/>
  <c r="K105" i="1"/>
  <c r="H19" i="1"/>
  <c r="K93" i="1"/>
  <c r="F123" i="1" l="1"/>
  <c r="D16" i="2" s="1"/>
  <c r="O36" i="2" s="1"/>
  <c r="I43" i="1"/>
  <c r="I44" i="1" s="1"/>
  <c r="I36" i="1"/>
  <c r="H38" i="1"/>
  <c r="K25" i="1"/>
  <c r="G84" i="1"/>
  <c r="E13" i="2" s="1"/>
  <c r="P33" i="2" s="1"/>
  <c r="K92" i="1"/>
  <c r="K70" i="1"/>
  <c r="K37" i="1"/>
  <c r="K91" i="1"/>
  <c r="H71" i="1"/>
  <c r="K82" i="1"/>
  <c r="J75" i="1"/>
  <c r="I75" i="1"/>
  <c r="K11" i="1"/>
  <c r="K90" i="1"/>
  <c r="I119" i="1"/>
  <c r="H119" i="1"/>
  <c r="H79" i="1"/>
  <c r="I94" i="1"/>
  <c r="G11" i="2" s="1"/>
  <c r="R31" i="2" s="1"/>
  <c r="J94" i="1"/>
  <c r="H11" i="2" s="1"/>
  <c r="S31" i="2" s="1"/>
  <c r="H94" i="1"/>
  <c r="F11" i="2" s="1"/>
  <c r="Q31" i="2" s="1"/>
  <c r="H106" i="1"/>
  <c r="I26" i="1"/>
  <c r="J24" i="1"/>
  <c r="J26" i="1" s="1"/>
  <c r="I98" i="1"/>
  <c r="H65" i="1"/>
  <c r="F12" i="2" s="1"/>
  <c r="Q32" i="2" s="1"/>
  <c r="H26" i="1"/>
  <c r="H27" i="1" s="1"/>
  <c r="F49" i="1"/>
  <c r="I71" i="1"/>
  <c r="I19" i="1"/>
  <c r="H21" i="1"/>
  <c r="H83" i="1"/>
  <c r="K9" i="1"/>
  <c r="F55" i="1" l="1"/>
  <c r="D8" i="2" s="1"/>
  <c r="O28" i="2" s="1"/>
  <c r="D6" i="2"/>
  <c r="O26" i="2" s="1"/>
  <c r="F124" i="1"/>
  <c r="D17" i="2" s="1"/>
  <c r="O37" i="2" s="1"/>
  <c r="J43" i="1"/>
  <c r="J44" i="1" s="1"/>
  <c r="K44" i="1" s="1"/>
  <c r="J36" i="1"/>
  <c r="J38" i="1" s="1"/>
  <c r="I38" i="1"/>
  <c r="H22" i="1"/>
  <c r="I27" i="1"/>
  <c r="J27" i="1"/>
  <c r="K24" i="1"/>
  <c r="K73" i="1"/>
  <c r="K75" i="1"/>
  <c r="H84" i="1"/>
  <c r="F13" i="2" s="1"/>
  <c r="Q33" i="2" s="1"/>
  <c r="K88" i="1"/>
  <c r="J19" i="1"/>
  <c r="J21" i="1" s="1"/>
  <c r="J22" i="1" s="1"/>
  <c r="I21" i="1"/>
  <c r="I22" i="1" s="1"/>
  <c r="J98" i="1"/>
  <c r="K98" i="1" s="1"/>
  <c r="K96" i="1"/>
  <c r="J71" i="1"/>
  <c r="K71" i="1" s="1"/>
  <c r="K69" i="1"/>
  <c r="J119" i="1"/>
  <c r="K119" i="1" s="1"/>
  <c r="K114" i="1"/>
  <c r="I106" i="1"/>
  <c r="H121" i="1"/>
  <c r="F14" i="2" s="1"/>
  <c r="Q34" i="2" s="1"/>
  <c r="K94" i="1"/>
  <c r="I11" i="2" s="1"/>
  <c r="T31" i="2" s="1"/>
  <c r="H48" i="1"/>
  <c r="K26" i="1"/>
  <c r="I65" i="1"/>
  <c r="G12" i="2" s="1"/>
  <c r="R32" i="2" s="1"/>
  <c r="J65" i="1"/>
  <c r="H12" i="2" s="1"/>
  <c r="S32" i="2" s="1"/>
  <c r="I79" i="1"/>
  <c r="J79" i="1"/>
  <c r="I83" i="1"/>
  <c r="J83" i="1"/>
  <c r="F125" i="1" l="1"/>
  <c r="K43" i="1"/>
  <c r="K36" i="1"/>
  <c r="K65" i="1"/>
  <c r="I12" i="2" s="1"/>
  <c r="T32" i="2" s="1"/>
  <c r="I48" i="1"/>
  <c r="J48" i="1"/>
  <c r="K19" i="1"/>
  <c r="K79" i="1"/>
  <c r="K27" i="1"/>
  <c r="K81" i="1"/>
  <c r="K77" i="1"/>
  <c r="K38" i="1"/>
  <c r="K22" i="1"/>
  <c r="K63" i="1"/>
  <c r="K83" i="1"/>
  <c r="I84" i="1"/>
  <c r="G13" i="2" s="1"/>
  <c r="R33" i="2" s="1"/>
  <c r="J84" i="1"/>
  <c r="H13" i="2" s="1"/>
  <c r="S33" i="2" s="1"/>
  <c r="J106" i="1"/>
  <c r="K106" i="1" s="1"/>
  <c r="K104" i="1"/>
  <c r="K21" i="1"/>
  <c r="I121" i="1"/>
  <c r="G14" i="2" s="1"/>
  <c r="R34" i="2" s="1"/>
  <c r="F128" i="1" l="1"/>
  <c r="D19" i="2" s="1"/>
  <c r="O39" i="2" s="1"/>
  <c r="D18" i="2"/>
  <c r="O38" i="2" s="1"/>
  <c r="K125" i="1"/>
  <c r="K84" i="1"/>
  <c r="I13" i="2" s="1"/>
  <c r="T33" i="2" s="1"/>
  <c r="J121" i="1"/>
  <c r="K48" i="1"/>
  <c r="G13" i="1"/>
  <c r="H13" i="1"/>
  <c r="K121" i="1" l="1"/>
  <c r="I14" i="2" s="1"/>
  <c r="T34" i="2" s="1"/>
  <c r="H14" i="2"/>
  <c r="S34" i="2" s="1"/>
  <c r="G14" i="1"/>
  <c r="H14" i="1"/>
  <c r="H53" i="1" s="1"/>
  <c r="F7" i="2" s="1"/>
  <c r="Q27" i="2" s="1"/>
  <c r="H49" i="1"/>
  <c r="F6" i="2" s="1"/>
  <c r="Q26" i="2" s="1"/>
  <c r="G49" i="1"/>
  <c r="E6" i="2" s="1"/>
  <c r="P26" i="2" s="1"/>
  <c r="G53" i="1" l="1"/>
  <c r="J13" i="1"/>
  <c r="I13" i="1"/>
  <c r="H123" i="1"/>
  <c r="F16" i="2" s="1"/>
  <c r="Q36" i="2" s="1"/>
  <c r="G123" i="1" l="1"/>
  <c r="E16" i="2" s="1"/>
  <c r="P36" i="2" s="1"/>
  <c r="E7" i="2"/>
  <c r="P27" i="2" s="1"/>
  <c r="G55" i="1"/>
  <c r="E8" i="2" s="1"/>
  <c r="P28" i="2" s="1"/>
  <c r="H55" i="1"/>
  <c r="I14" i="1"/>
  <c r="I53" i="1" s="1"/>
  <c r="G7" i="2" s="1"/>
  <c r="R27" i="2" s="1"/>
  <c r="I49" i="1"/>
  <c r="G6" i="2" s="1"/>
  <c r="R26" i="2" s="1"/>
  <c r="K13" i="1"/>
  <c r="J49" i="1"/>
  <c r="H6" i="2" s="1"/>
  <c r="S26" i="2" s="1"/>
  <c r="J14" i="1"/>
  <c r="K5" i="1"/>
  <c r="G124" i="1" l="1"/>
  <c r="E17" i="2" s="1"/>
  <c r="P37" i="2" s="1"/>
  <c r="H124" i="1"/>
  <c r="F8" i="2"/>
  <c r="Q28" i="2" s="1"/>
  <c r="J53" i="1"/>
  <c r="I123" i="1"/>
  <c r="G16" i="2" s="1"/>
  <c r="R36" i="2" s="1"/>
  <c r="K14" i="1"/>
  <c r="K53" i="1" s="1"/>
  <c r="I7" i="2" s="1"/>
  <c r="T27" i="2" s="1"/>
  <c r="J55" i="1"/>
  <c r="I55" i="1"/>
  <c r="G8" i="2" s="1"/>
  <c r="R28" i="2" s="1"/>
  <c r="K49" i="1"/>
  <c r="I6" i="2" s="1"/>
  <c r="T26" i="2" s="1"/>
  <c r="P38" i="2" l="1"/>
  <c r="J124" i="1"/>
  <c r="H8" i="2"/>
  <c r="S28" i="2" s="1"/>
  <c r="J123" i="1"/>
  <c r="H16" i="2" s="1"/>
  <c r="S36" i="2" s="1"/>
  <c r="H7" i="2"/>
  <c r="S27" i="2" s="1"/>
  <c r="F17" i="2"/>
  <c r="Q37" i="2" s="1"/>
  <c r="I124" i="1"/>
  <c r="G17" i="2" s="1"/>
  <c r="R37" i="2" s="1"/>
  <c r="K55" i="1"/>
  <c r="I8" i="2" s="1"/>
  <c r="T28" i="2" s="1"/>
  <c r="E19" i="2" l="1"/>
  <c r="P39" i="2" s="1"/>
  <c r="F19" i="2"/>
  <c r="Q39" i="2" s="1"/>
  <c r="Q38" i="2"/>
  <c r="K123" i="1"/>
  <c r="I16" i="2" s="1"/>
  <c r="T36" i="2" s="1"/>
  <c r="H17" i="2"/>
  <c r="S37" i="2" s="1"/>
  <c r="R38" i="2"/>
  <c r="K124" i="1"/>
  <c r="I17" i="2" s="1"/>
  <c r="T37" i="2" s="1"/>
  <c r="S38" i="2" l="1"/>
  <c r="H19" i="2"/>
  <c r="S39" i="2" s="1"/>
  <c r="T38" i="2"/>
  <c r="K128" i="1" l="1"/>
  <c r="I19" i="2" s="1"/>
  <c r="T39" i="2" s="1"/>
  <c r="G19" i="2"/>
  <c r="R39" i="2" s="1"/>
</calcChain>
</file>

<file path=xl/sharedStrings.xml><?xml version="1.0" encoding="utf-8"?>
<sst xmlns="http://schemas.openxmlformats.org/spreadsheetml/2006/main" count="373" uniqueCount="130">
  <si>
    <t>A. Senior Personnel (UMKC)</t>
  </si>
  <si>
    <t>Year 1</t>
  </si>
  <si>
    <t>Year 2</t>
  </si>
  <si>
    <t>Year 3</t>
  </si>
  <si>
    <t>Year 4</t>
  </si>
  <si>
    <t>Year 5</t>
  </si>
  <si>
    <t>Total</t>
  </si>
  <si>
    <t>B. Other Personnel (UMKC)</t>
  </si>
  <si>
    <t>Post Doctoral Associates</t>
  </si>
  <si>
    <t>Total Post Docs</t>
  </si>
  <si>
    <t>Other Professionals</t>
  </si>
  <si>
    <t>Total Other Professionals</t>
  </si>
  <si>
    <t>Total Salaries &amp; Wages (A + B)</t>
  </si>
  <si>
    <t xml:space="preserve">Domestic </t>
  </si>
  <si>
    <t>Foreign</t>
  </si>
  <si>
    <t>Stipends</t>
  </si>
  <si>
    <t>Total Stipends</t>
  </si>
  <si>
    <t>Total Participant Travel</t>
  </si>
  <si>
    <t>Subsistence</t>
  </si>
  <si>
    <t>Total Subsistence</t>
  </si>
  <si>
    <t>Total Other Participant costs</t>
  </si>
  <si>
    <t>F. Total Participant Costs</t>
  </si>
  <si>
    <t>G. Other Direct Costs</t>
  </si>
  <si>
    <t>1. Materials &amp; Supplies</t>
  </si>
  <si>
    <t>Total Materials &amp; Supplies</t>
  </si>
  <si>
    <t>Total Consultant Services</t>
  </si>
  <si>
    <t>Total Computer Services</t>
  </si>
  <si>
    <t>G. Total Other Direct Costs</t>
  </si>
  <si>
    <t>Total Project Costs</t>
  </si>
  <si>
    <t>Enter Other Cost Categories Here</t>
  </si>
  <si>
    <t xml:space="preserve">5. Subawards </t>
  </si>
  <si>
    <t>E. Travel (Domestic and Foreign)</t>
  </si>
  <si>
    <t>C. Total Fringe Benefits</t>
  </si>
  <si>
    <t>Total Salaries, Wages and Fringe Benefits</t>
  </si>
  <si>
    <t>Total Publication Costs</t>
  </si>
  <si>
    <t xml:space="preserve">Total Other /Miscellaneous </t>
  </si>
  <si>
    <t>6. Other/Miscellaneous</t>
  </si>
  <si>
    <t>Total Subawards</t>
  </si>
  <si>
    <t>2. Publication Costs, Docmentation and Distribution</t>
  </si>
  <si>
    <t>TOTAL DIRECT COSTS</t>
  </si>
  <si>
    <t>Fringe Benefits</t>
  </si>
  <si>
    <t>Modified Total Direct Costs (MTDC) Base</t>
  </si>
  <si>
    <t>Total Hourly Professionals</t>
  </si>
  <si>
    <t>A. Total Senior Personnel Costs</t>
  </si>
  <si>
    <t>B. Total Other Personnel Costs</t>
  </si>
  <si>
    <t>C. Total Fringe Benefit Costs</t>
  </si>
  <si>
    <t>D. Total Equipment Costs</t>
  </si>
  <si>
    <t>E. Total Travel Costs</t>
  </si>
  <si>
    <t>Detailed  UMKC Budget 2025-2026</t>
  </si>
  <si>
    <t>Identify PI, Co-Pis and any Key Personnel</t>
  </si>
  <si>
    <t>Enter Name &amp; Role</t>
  </si>
  <si>
    <t>Total Graduate Assistants</t>
  </si>
  <si>
    <t>No Fringe Applied (exempt)</t>
  </si>
  <si>
    <t># of Hours</t>
  </si>
  <si>
    <t># of Weeks</t>
  </si>
  <si>
    <t># Each</t>
  </si>
  <si>
    <t>Person Months (project)</t>
  </si>
  <si>
    <t>Monthly Salary (project)</t>
  </si>
  <si>
    <t>Annual Salary</t>
  </si>
  <si>
    <t>Hours Per Week</t>
  </si>
  <si>
    <t>Monthly Salary</t>
  </si>
  <si>
    <t>Base Rate/Hour</t>
  </si>
  <si>
    <t>Enter Subaward #1 (&lt; $50,000)</t>
  </si>
  <si>
    <t>Enter Subaward 2 (&lt;$50,000)</t>
  </si>
  <si>
    <t>Applied Rate</t>
  </si>
  <si>
    <t>F&amp;A Costs</t>
  </si>
  <si>
    <t>TDC</t>
  </si>
  <si>
    <t>MTDC</t>
  </si>
  <si>
    <t>Animal Care Costs</t>
  </si>
  <si>
    <t>Effort %</t>
  </si>
  <si>
    <t>Calendar/Academic Appt Period (9 or 12)</t>
  </si>
  <si>
    <t>Summer Effort Only</t>
  </si>
  <si>
    <t>Summer Period (Enter 0-63)</t>
  </si>
  <si>
    <t># of months</t>
  </si>
  <si>
    <t>Contract Months</t>
  </si>
  <si>
    <t>Escalation Rate</t>
  </si>
  <si>
    <r>
      <rPr>
        <sz val="8"/>
        <color rgb="FFC00000"/>
        <rFont val="Arial"/>
        <family val="2"/>
      </rPr>
      <t xml:space="preserve">11.111% </t>
    </r>
    <r>
      <rPr>
        <sz val="8"/>
        <rFont val="Arial"/>
        <family val="2"/>
      </rPr>
      <t>= 1.0 person months (9 mos);</t>
    </r>
    <r>
      <rPr>
        <sz val="8"/>
        <color rgb="FFC00000"/>
        <rFont val="Arial"/>
        <family val="2"/>
      </rPr>
      <t xml:space="preserve"> 8.3%</t>
    </r>
    <r>
      <rPr>
        <sz val="8"/>
        <rFont val="Arial"/>
        <family val="2"/>
      </rPr>
      <t xml:space="preserve"> = 1.0 person months (12 mos).</t>
    </r>
  </si>
  <si>
    <r>
      <rPr>
        <sz val="8"/>
        <color rgb="FFC00000"/>
        <rFont val="Arial"/>
        <family val="2"/>
      </rPr>
      <t>21</t>
    </r>
    <r>
      <rPr>
        <sz val="8"/>
        <rFont val="Arial"/>
        <family val="2"/>
      </rPr>
      <t xml:space="preserve"> days = 1.0 summer months </t>
    </r>
    <r>
      <rPr>
        <sz val="8"/>
        <color rgb="FFC00000"/>
        <rFont val="Arial"/>
        <family val="2"/>
      </rPr>
      <t xml:space="preserve">42 </t>
    </r>
    <r>
      <rPr>
        <sz val="8"/>
        <rFont val="Arial"/>
        <family val="2"/>
      </rPr>
      <t xml:space="preserve">days = 2.0 summer months </t>
    </r>
    <r>
      <rPr>
        <sz val="8"/>
        <color rgb="FFC00000"/>
        <rFont val="Arial"/>
        <family val="2"/>
      </rPr>
      <t>63</t>
    </r>
    <r>
      <rPr>
        <sz val="8"/>
        <rFont val="Arial"/>
        <family val="2"/>
      </rPr>
      <t xml:space="preserve"> days = 3.0 summer months</t>
    </r>
  </si>
  <si>
    <r>
      <t xml:space="preserve">Hourly Employees </t>
    </r>
    <r>
      <rPr>
        <i/>
        <sz val="11"/>
        <rFont val="Arial"/>
        <family val="2"/>
      </rPr>
      <t>(&lt; .75FTE)</t>
    </r>
  </si>
  <si>
    <t>Effort</t>
  </si>
  <si>
    <t>Daily Rate</t>
  </si>
  <si>
    <r>
      <t xml:space="preserve">Enter Subaward #1 (&gt; $50,000)  </t>
    </r>
    <r>
      <rPr>
        <i/>
        <sz val="8"/>
        <rFont val="Arial"/>
        <family val="2"/>
      </rPr>
      <t>(excluded from F&amp;A base)</t>
    </r>
  </si>
  <si>
    <r>
      <t xml:space="preserve">Enter Subaward 2 (&gt;$50,000)  </t>
    </r>
    <r>
      <rPr>
        <i/>
        <sz val="8"/>
        <rFont val="Arial"/>
        <family val="2"/>
      </rPr>
      <t>(excluded from F&amp;A base)</t>
    </r>
  </si>
  <si>
    <r>
      <t xml:space="preserve">Tuition Remission </t>
    </r>
    <r>
      <rPr>
        <sz val="8"/>
        <rFont val="Arial"/>
        <family val="2"/>
      </rPr>
      <t>(excluded from F&amp;A base)+ Escalation</t>
    </r>
  </si>
  <si>
    <r>
      <rPr>
        <b/>
        <sz val="11"/>
        <rFont val="Arial"/>
        <family val="2"/>
      </rPr>
      <t>DIRECTIONS:</t>
    </r>
    <r>
      <rPr>
        <sz val="11"/>
        <rFont val="Arial"/>
        <family val="2"/>
      </rPr>
      <t xml:space="preserve"> Enter data in fields highlighted in yellow only.</t>
    </r>
  </si>
  <si>
    <r>
      <t xml:space="preserve">Hourly </t>
    </r>
    <r>
      <rPr>
        <i/>
        <sz val="8"/>
        <rFont val="Arial"/>
        <family val="2"/>
      </rPr>
      <t>(Grad/Undergrad student workers, etc.)</t>
    </r>
  </si>
  <si>
    <t>Summer Effort Only                                        Can only be applied for 9-mo appts</t>
  </si>
  <si>
    <t>STUDENT EMPLOYEE SECTION</t>
  </si>
  <si>
    <r>
      <t>Graduate Assistantships</t>
    </r>
    <r>
      <rPr>
        <sz val="11"/>
        <rFont val="Arial"/>
        <family val="2"/>
      </rPr>
      <t xml:space="preserve"> </t>
    </r>
    <r>
      <rPr>
        <i/>
        <sz val="8"/>
        <rFont val="Arial"/>
        <family val="2"/>
      </rPr>
      <t>(include tuition in Section G.6)</t>
    </r>
  </si>
  <si>
    <t>Caluclate Monthly Salary Data</t>
  </si>
  <si>
    <t>Calculate Total Hours</t>
  </si>
  <si>
    <t>(minimum = $55,000 for 12 month period)</t>
  </si>
  <si>
    <r>
      <t xml:space="preserve">3. Consultant Services </t>
    </r>
    <r>
      <rPr>
        <i/>
        <sz val="8"/>
        <rFont val="Arial"/>
        <family val="2"/>
      </rPr>
      <t>(non-UMKC employees)</t>
    </r>
  </si>
  <si>
    <r>
      <t xml:space="preserve">D. Equipment </t>
    </r>
    <r>
      <rPr>
        <i/>
        <sz val="8"/>
        <color theme="0"/>
        <rFont val="Arial"/>
        <family val="2"/>
      </rPr>
      <t>(excluded from F&amp;A Base)</t>
    </r>
  </si>
  <si>
    <r>
      <t xml:space="preserve">F. Participant Support </t>
    </r>
    <r>
      <rPr>
        <i/>
        <sz val="8"/>
        <color theme="0"/>
        <rFont val="Arial"/>
        <family val="2"/>
      </rPr>
      <t>(excluded from F&amp;A base)</t>
    </r>
    <r>
      <rPr>
        <b/>
        <sz val="12"/>
        <color theme="0"/>
        <rFont val="Arial"/>
        <family val="2"/>
      </rPr>
      <t xml:space="preserve"> </t>
    </r>
    <r>
      <rPr>
        <b/>
        <sz val="8"/>
        <color theme="0"/>
        <rFont val="Arial"/>
        <family val="2"/>
      </rPr>
      <t>(non-project personnel)</t>
    </r>
  </si>
  <si>
    <r>
      <rPr>
        <b/>
        <sz val="8"/>
        <rFont val="Arial"/>
        <family val="2"/>
      </rPr>
      <t>1. Confirm</t>
    </r>
    <r>
      <rPr>
        <sz val="8"/>
        <rFont val="Arial"/>
        <family val="2"/>
      </rPr>
      <t xml:space="preserve"> Appointment Period Type (Column M)  - 9 months or 12 months</t>
    </r>
  </si>
  <si>
    <r>
      <rPr>
        <b/>
        <sz val="8"/>
        <rFont val="Arial"/>
        <family val="2"/>
      </rPr>
      <t>2. Calculate:</t>
    </r>
    <r>
      <rPr>
        <sz val="8"/>
        <rFont val="Arial"/>
        <family val="2"/>
      </rPr>
      <t xml:space="preserve"> Enter Annual Salary (Column L) + Enter Effort % (Column C)</t>
    </r>
  </si>
  <si>
    <r>
      <rPr>
        <b/>
        <sz val="8"/>
        <rFont val="Arial"/>
        <family val="2"/>
      </rPr>
      <t>3. For Summer Effort:</t>
    </r>
    <r>
      <rPr>
        <sz val="8"/>
        <rFont val="Arial"/>
        <family val="2"/>
      </rPr>
      <t xml:space="preserve"> Enter Annual Salary (Column L) + Enter # of days to work (Column N) + Enter Desired Person Months (Column D)</t>
    </r>
  </si>
  <si>
    <t>John Jones</t>
  </si>
  <si>
    <t>Debbie Jones</t>
  </si>
  <si>
    <t>Technician</t>
  </si>
  <si>
    <t>Coordinator</t>
  </si>
  <si>
    <t>(minimum = $20/hour OR $14,400 for 36 week/9-month period @ 20 hours per week)</t>
  </si>
  <si>
    <t>(minimum rate = minimum wage)</t>
  </si>
  <si>
    <t>(Single unit costs at $10,000 or higher)</t>
  </si>
  <si>
    <t>F&amp;A applied to only the first $50k</t>
  </si>
  <si>
    <t>Minimum of 6 credits per semester</t>
  </si>
  <si>
    <t>(Cannot also be in Section A. Personnel)</t>
  </si>
  <si>
    <t>(Foreign $ triggers export control review)</t>
  </si>
  <si>
    <r>
      <t xml:space="preserve">Other Participant costs </t>
    </r>
    <r>
      <rPr>
        <b/>
        <sz val="9"/>
        <rFont val="Arial"/>
        <family val="2"/>
      </rPr>
      <t>(i.e, supplies, tuition, etc.)</t>
    </r>
  </si>
  <si>
    <r>
      <t xml:space="preserve">Travel </t>
    </r>
    <r>
      <rPr>
        <b/>
        <sz val="9"/>
        <rFont val="Arial"/>
        <family val="2"/>
      </rPr>
      <t>(participant travel)</t>
    </r>
  </si>
  <si>
    <r>
      <t xml:space="preserve">4. Computer Services </t>
    </r>
    <r>
      <rPr>
        <i/>
        <sz val="9"/>
        <rFont val="Arial"/>
        <family val="2"/>
      </rPr>
      <t>(not hardware)</t>
    </r>
  </si>
  <si>
    <t>Salaries</t>
  </si>
  <si>
    <t>Fringes</t>
  </si>
  <si>
    <t>Personnel Total</t>
  </si>
  <si>
    <t>Consultants</t>
  </si>
  <si>
    <t>Equipment</t>
  </si>
  <si>
    <t>Supplies</t>
  </si>
  <si>
    <t>Travel</t>
  </si>
  <si>
    <t>Participant Support Costs</t>
  </si>
  <si>
    <t>Other</t>
  </si>
  <si>
    <t>Consortium/Contractual Costs</t>
  </si>
  <si>
    <t>MODIFIED TOTAL DIRECT COSTS</t>
  </si>
  <si>
    <t xml:space="preserve">INDIRECT COSTS </t>
  </si>
  <si>
    <t>TOTAL COSTS</t>
  </si>
  <si>
    <t>UMKC BUDGET RECAP</t>
  </si>
  <si>
    <t>Detailed  UMKC Cost Share Budget 2025-2026</t>
  </si>
  <si>
    <t>UMKC COST SHARE RECAP</t>
  </si>
  <si>
    <t>TOTAL BUDGET RECAP</t>
  </si>
  <si>
    <t>F&amp;A/Indirect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</si>
</sst>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&quot;$&quot;#,##0.00"/>
  </numFmts>
  <fonts count="3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rgb="FF0000FF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sz val="11"/>
      <color indexed="12"/>
      <name val="Arial"/>
      <family val="2"/>
    </font>
    <font>
      <sz val="11"/>
      <color indexed="10"/>
      <name val="Arial"/>
      <family val="2"/>
    </font>
    <font>
      <b/>
      <sz val="11"/>
      <color rgb="FF0000FF"/>
      <name val="Arial"/>
      <family val="2"/>
    </font>
    <font>
      <i/>
      <sz val="11"/>
      <name val="Arial"/>
      <family val="2"/>
    </font>
    <font>
      <b/>
      <sz val="11"/>
      <color theme="0"/>
      <name val="Arial"/>
      <family val="2"/>
    </font>
    <font>
      <b/>
      <sz val="16"/>
      <color rgb="FFFFFFFF"/>
      <name val="Arial"/>
      <family val="2"/>
    </font>
    <font>
      <b/>
      <sz val="12"/>
      <color theme="0"/>
      <name val="Arial"/>
      <family val="2"/>
    </font>
    <font>
      <b/>
      <sz val="12"/>
      <color rgb="FF0000FF"/>
      <name val="Arial"/>
      <family val="2"/>
    </font>
    <font>
      <sz val="12"/>
      <color theme="0"/>
      <name val="Arial"/>
      <family val="2"/>
    </font>
    <font>
      <b/>
      <sz val="11"/>
      <color rgb="FFC00000"/>
      <name val="Arial"/>
      <family val="2"/>
    </font>
    <font>
      <b/>
      <sz val="12"/>
      <color rgb="FFFFFFFF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9"/>
      <color rgb="FFC00000"/>
      <name val="Arial"/>
      <family val="2"/>
    </font>
    <font>
      <sz val="9"/>
      <color indexed="12"/>
      <name val="Arial"/>
      <family val="2"/>
    </font>
    <font>
      <sz val="11"/>
      <color theme="0"/>
      <name val="Arial"/>
      <family val="2"/>
    </font>
    <font>
      <sz val="8"/>
      <color rgb="FFC00000"/>
      <name val="Arial"/>
      <family val="2"/>
    </font>
    <font>
      <i/>
      <sz val="8"/>
      <name val="Arial"/>
      <family val="2"/>
    </font>
    <font>
      <i/>
      <sz val="8"/>
      <color theme="0"/>
      <name val="Arial"/>
      <family val="2"/>
    </font>
    <font>
      <b/>
      <sz val="8"/>
      <color theme="0"/>
      <name val="Arial"/>
      <family val="2"/>
    </font>
    <font>
      <sz val="10"/>
      <name val="Arial"/>
    </font>
    <font>
      <b/>
      <sz val="16"/>
      <color theme="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rgb="FFD9E1F2"/>
      </patternFill>
    </fill>
    <fill>
      <patternFill patternType="solid">
        <fgColor rgb="FF0070C0"/>
        <bgColor rgb="FF4472C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rgb="FF4472C4"/>
      </patternFill>
    </fill>
    <fill>
      <patternFill patternType="solid">
        <fgColor theme="4" tint="0.79998168889431442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D9E1F2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3">
    <xf numFmtId="0" fontId="0" fillId="0" borderId="1"/>
    <xf numFmtId="44" fontId="22" fillId="0" borderId="0" applyFont="0" applyFill="0" applyBorder="0" applyAlignment="0" applyProtection="0"/>
    <xf numFmtId="44" fontId="33" fillId="0" borderId="0" applyFont="0" applyFill="0" applyBorder="0" applyAlignment="0" applyProtection="0"/>
  </cellStyleXfs>
  <cellXfs count="324">
    <xf numFmtId="0" fontId="0" fillId="0" borderId="1" xfId="0"/>
    <xf numFmtId="164" fontId="1" fillId="0" borderId="0" xfId="0" applyNumberFormat="1" applyFont="1" applyBorder="1"/>
    <xf numFmtId="164" fontId="1" fillId="0" borderId="0" xfId="0" applyNumberFormat="1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wrapText="1"/>
    </xf>
    <xf numFmtId="164" fontId="5" fillId="0" borderId="0" xfId="0" applyNumberFormat="1" applyFont="1" applyBorder="1"/>
    <xf numFmtId="164" fontId="2" fillId="0" borderId="0" xfId="0" applyNumberFormat="1" applyFont="1" applyBorder="1"/>
    <xf numFmtId="164" fontId="4" fillId="0" borderId="0" xfId="0" applyNumberFormat="1" applyFont="1" applyBorder="1"/>
    <xf numFmtId="164" fontId="3" fillId="0" borderId="0" xfId="0" applyNumberFormat="1" applyFont="1" applyBorder="1"/>
    <xf numFmtId="164" fontId="6" fillId="0" borderId="0" xfId="0" applyNumberFormat="1" applyFont="1" applyBorder="1"/>
    <xf numFmtId="0" fontId="0" fillId="0" borderId="0" xfId="0" applyBorder="1"/>
    <xf numFmtId="0" fontId="7" fillId="3" borderId="2" xfId="0" applyFont="1" applyFill="1" applyBorder="1"/>
    <xf numFmtId="0" fontId="7" fillId="0" borderId="2" xfId="0" applyFont="1" applyBorder="1"/>
    <xf numFmtId="164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/>
    <xf numFmtId="164" fontId="8" fillId="3" borderId="2" xfId="0" applyNumberFormat="1" applyFont="1" applyFill="1" applyBorder="1"/>
    <xf numFmtId="164" fontId="8" fillId="0" borderId="2" xfId="0" applyNumberFormat="1" applyFont="1" applyBorder="1"/>
    <xf numFmtId="164" fontId="10" fillId="0" borderId="2" xfId="0" applyNumberFormat="1" applyFont="1" applyBorder="1"/>
    <xf numFmtId="164" fontId="11" fillId="0" borderId="2" xfId="0" applyNumberFormat="1" applyFont="1" applyBorder="1"/>
    <xf numFmtId="164" fontId="9" fillId="0" borderId="2" xfId="0" applyNumberFormat="1" applyFont="1" applyBorder="1"/>
    <xf numFmtId="164" fontId="12" fillId="3" borderId="2" xfId="0" applyNumberFormat="1" applyFont="1" applyFill="1" applyBorder="1"/>
    <xf numFmtId="164" fontId="8" fillId="3" borderId="2" xfId="0" applyNumberFormat="1" applyFont="1" applyFill="1" applyBorder="1" applyAlignment="1">
      <alignment horizontal="right" wrapText="1"/>
    </xf>
    <xf numFmtId="0" fontId="9" fillId="0" borderId="2" xfId="0" applyFont="1" applyBorder="1" applyAlignment="1">
      <alignment wrapText="1"/>
    </xf>
    <xf numFmtId="164" fontId="9" fillId="0" borderId="2" xfId="0" applyNumberFormat="1" applyFont="1" applyBorder="1" applyAlignment="1">
      <alignment wrapText="1"/>
    </xf>
    <xf numFmtId="164" fontId="9" fillId="0" borderId="2" xfId="0" applyNumberFormat="1" applyFont="1" applyBorder="1" applyAlignment="1">
      <alignment horizontal="left" wrapText="1"/>
    </xf>
    <xf numFmtId="164" fontId="8" fillId="0" borderId="2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right" wrapText="1"/>
    </xf>
    <xf numFmtId="164" fontId="8" fillId="0" borderId="2" xfId="0" applyNumberFormat="1" applyFont="1" applyBorder="1" applyAlignment="1">
      <alignment horizontal="right" wrapText="1"/>
    </xf>
    <xf numFmtId="164" fontId="11" fillId="0" borderId="2" xfId="0" applyNumberFormat="1" applyFont="1" applyBorder="1" applyAlignment="1">
      <alignment wrapText="1"/>
    </xf>
    <xf numFmtId="164" fontId="11" fillId="0" borderId="2" xfId="0" applyNumberFormat="1" applyFont="1" applyBorder="1" applyAlignment="1">
      <alignment horizontal="center" wrapText="1"/>
    </xf>
    <xf numFmtId="164" fontId="9" fillId="0" borderId="2" xfId="0" applyNumberFormat="1" applyFont="1" applyBorder="1" applyAlignment="1">
      <alignment horizontal="right" wrapText="1"/>
    </xf>
    <xf numFmtId="164" fontId="12" fillId="3" borderId="2" xfId="0" applyNumberFormat="1" applyFont="1" applyFill="1" applyBorder="1" applyAlignment="1">
      <alignment horizontal="right" wrapText="1"/>
    </xf>
    <xf numFmtId="164" fontId="8" fillId="4" borderId="2" xfId="0" applyNumberFormat="1" applyFont="1" applyFill="1" applyBorder="1" applyAlignment="1">
      <alignment horizontal="right" wrapText="1"/>
    </xf>
    <xf numFmtId="164" fontId="8" fillId="4" borderId="2" xfId="0" applyNumberFormat="1" applyFont="1" applyFill="1" applyBorder="1"/>
    <xf numFmtId="164" fontId="7" fillId="2" borderId="2" xfId="0" applyNumberFormat="1" applyFont="1" applyFill="1" applyBorder="1" applyAlignment="1">
      <alignment horizontal="right" wrapText="1"/>
    </xf>
    <xf numFmtId="164" fontId="7" fillId="2" borderId="2" xfId="0" applyNumberFormat="1" applyFont="1" applyFill="1" applyBorder="1"/>
    <xf numFmtId="164" fontId="16" fillId="7" borderId="2" xfId="0" applyNumberFormat="1" applyFont="1" applyFill="1" applyBorder="1" applyAlignment="1">
      <alignment horizontal="right" wrapText="1"/>
    </xf>
    <xf numFmtId="0" fontId="16" fillId="7" borderId="2" xfId="0" applyFont="1" applyFill="1" applyBorder="1"/>
    <xf numFmtId="164" fontId="16" fillId="7" borderId="2" xfId="0" applyNumberFormat="1" applyFont="1" applyFill="1" applyBorder="1"/>
    <xf numFmtId="164" fontId="14" fillId="0" borderId="2" xfId="0" applyNumberFormat="1" applyFont="1" applyBorder="1" applyAlignment="1">
      <alignment horizontal="center" wrapText="1"/>
    </xf>
    <xf numFmtId="164" fontId="17" fillId="3" borderId="2" xfId="0" applyNumberFormat="1" applyFont="1" applyFill="1" applyBorder="1" applyAlignment="1">
      <alignment wrapText="1"/>
    </xf>
    <xf numFmtId="164" fontId="17" fillId="3" borderId="2" xfId="0" applyNumberFormat="1" applyFont="1" applyFill="1" applyBorder="1" applyAlignment="1">
      <alignment horizontal="center" wrapText="1"/>
    </xf>
    <xf numFmtId="0" fontId="18" fillId="5" borderId="2" xfId="0" applyFont="1" applyFill="1" applyBorder="1"/>
    <xf numFmtId="164" fontId="16" fillId="5" borderId="2" xfId="0" applyNumberFormat="1" applyFont="1" applyFill="1" applyBorder="1"/>
    <xf numFmtId="164" fontId="19" fillId="0" borderId="2" xfId="0" applyNumberFormat="1" applyFont="1" applyBorder="1" applyAlignment="1">
      <alignment horizontal="right" wrapText="1"/>
    </xf>
    <xf numFmtId="164" fontId="19" fillId="0" borderId="2" xfId="0" applyNumberFormat="1" applyFont="1" applyBorder="1"/>
    <xf numFmtId="0" fontId="13" fillId="0" borderId="2" xfId="0" applyFont="1" applyBorder="1"/>
    <xf numFmtId="164" fontId="13" fillId="0" borderId="2" xfId="0" applyNumberFormat="1" applyFont="1" applyBorder="1" applyAlignment="1">
      <alignment horizontal="left" wrapText="1"/>
    </xf>
    <xf numFmtId="164" fontId="12" fillId="4" borderId="2" xfId="0" applyNumberFormat="1" applyFont="1" applyFill="1" applyBorder="1" applyAlignment="1">
      <alignment horizontal="right" wrapText="1"/>
    </xf>
    <xf numFmtId="164" fontId="8" fillId="10" borderId="2" xfId="0" applyNumberFormat="1" applyFont="1" applyFill="1" applyBorder="1" applyAlignment="1">
      <alignment horizontal="center" wrapText="1"/>
    </xf>
    <xf numFmtId="164" fontId="8" fillId="10" borderId="2" xfId="0" applyNumberFormat="1" applyFont="1" applyFill="1" applyBorder="1"/>
    <xf numFmtId="164" fontId="8" fillId="10" borderId="2" xfId="0" applyNumberFormat="1" applyFont="1" applyFill="1" applyBorder="1" applyAlignment="1">
      <alignment horizontal="right" wrapText="1"/>
    </xf>
    <xf numFmtId="164" fontId="7" fillId="0" borderId="2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horizontal="left" wrapText="1"/>
    </xf>
    <xf numFmtId="164" fontId="16" fillId="5" borderId="2" xfId="0" applyNumberFormat="1" applyFont="1" applyFill="1" applyBorder="1" applyAlignment="1">
      <alignment horizontal="right" wrapText="1"/>
    </xf>
    <xf numFmtId="164" fontId="7" fillId="11" borderId="2" xfId="0" applyNumberFormat="1" applyFont="1" applyFill="1" applyBorder="1" applyAlignment="1">
      <alignment horizontal="right" wrapText="1"/>
    </xf>
    <xf numFmtId="164" fontId="7" fillId="11" borderId="2" xfId="0" applyNumberFormat="1" applyFont="1" applyFill="1" applyBorder="1"/>
    <xf numFmtId="164" fontId="9" fillId="11" borderId="2" xfId="0" applyNumberFormat="1" applyFont="1" applyFill="1" applyBorder="1" applyAlignment="1">
      <alignment horizontal="right" wrapText="1"/>
    </xf>
    <xf numFmtId="164" fontId="9" fillId="11" borderId="2" xfId="0" applyNumberFormat="1" applyFont="1" applyFill="1" applyBorder="1"/>
    <xf numFmtId="164" fontId="17" fillId="3" borderId="2" xfId="0" applyNumberFormat="1" applyFont="1" applyFill="1" applyBorder="1" applyAlignment="1">
      <alignment horizontal="right"/>
    </xf>
    <xf numFmtId="164" fontId="21" fillId="12" borderId="2" xfId="0" applyNumberFormat="1" applyFont="1" applyFill="1" applyBorder="1" applyAlignment="1">
      <alignment horizontal="left" wrapText="1"/>
    </xf>
    <xf numFmtId="164" fontId="21" fillId="12" borderId="2" xfId="0" applyNumberFormat="1" applyFont="1" applyFill="1" applyBorder="1"/>
    <xf numFmtId="164" fontId="13" fillId="15" borderId="2" xfId="0" applyNumberFormat="1" applyFont="1" applyFill="1" applyBorder="1" applyAlignment="1">
      <alignment wrapText="1"/>
    </xf>
    <xf numFmtId="164" fontId="13" fillId="12" borderId="2" xfId="0" applyNumberFormat="1" applyFont="1" applyFill="1" applyBorder="1" applyAlignment="1">
      <alignment wrapText="1"/>
    </xf>
    <xf numFmtId="166" fontId="24" fillId="14" borderId="2" xfId="0" applyNumberFormat="1" applyFont="1" applyFill="1" applyBorder="1"/>
    <xf numFmtId="164" fontId="25" fillId="4" borderId="2" xfId="0" applyNumberFormat="1" applyFont="1" applyFill="1" applyBorder="1" applyAlignment="1">
      <alignment horizontal="right" wrapText="1"/>
    </xf>
    <xf numFmtId="164" fontId="25" fillId="4" borderId="2" xfId="0" applyNumberFormat="1" applyFont="1" applyFill="1" applyBorder="1" applyAlignment="1">
      <alignment horizontal="center" wrapText="1"/>
    </xf>
    <xf numFmtId="164" fontId="24" fillId="2" borderId="2" xfId="0" applyNumberFormat="1" applyFont="1" applyFill="1" applyBorder="1" applyAlignment="1">
      <alignment horizontal="right" wrapText="1"/>
    </xf>
    <xf numFmtId="10" fontId="24" fillId="2" borderId="2" xfId="0" applyNumberFormat="1" applyFont="1" applyFill="1" applyBorder="1" applyAlignment="1">
      <alignment horizontal="center" wrapText="1"/>
    </xf>
    <xf numFmtId="0" fontId="24" fillId="14" borderId="2" xfId="0" applyFont="1" applyFill="1" applyBorder="1"/>
    <xf numFmtId="164" fontId="26" fillId="0" borderId="2" xfId="0" applyNumberFormat="1" applyFont="1" applyBorder="1" applyAlignment="1">
      <alignment horizontal="right" wrapText="1"/>
    </xf>
    <xf numFmtId="164" fontId="26" fillId="0" borderId="2" xfId="0" applyNumberFormat="1" applyFont="1" applyBorder="1" applyAlignment="1">
      <alignment horizontal="center" wrapText="1"/>
    </xf>
    <xf numFmtId="164" fontId="25" fillId="0" borderId="2" xfId="0" applyNumberFormat="1" applyFont="1" applyBorder="1" applyAlignment="1">
      <alignment horizontal="center" wrapText="1"/>
    </xf>
    <xf numFmtId="1" fontId="24" fillId="14" borderId="2" xfId="0" applyNumberFormat="1" applyFont="1" applyFill="1" applyBorder="1" applyAlignment="1">
      <alignment horizontal="center"/>
    </xf>
    <xf numFmtId="164" fontId="24" fillId="0" borderId="2" xfId="0" applyNumberFormat="1" applyFont="1" applyBorder="1" applyAlignment="1">
      <alignment horizontal="center" wrapText="1"/>
    </xf>
    <xf numFmtId="1" fontId="24" fillId="0" borderId="2" xfId="0" applyNumberFormat="1" applyFont="1" applyBorder="1" applyAlignment="1">
      <alignment horizontal="center" wrapText="1"/>
    </xf>
    <xf numFmtId="164" fontId="21" fillId="2" borderId="2" xfId="0" applyNumberFormat="1" applyFont="1" applyFill="1" applyBorder="1" applyAlignment="1">
      <alignment horizontal="right" wrapText="1"/>
    </xf>
    <xf numFmtId="0" fontId="24" fillId="0" borderId="2" xfId="0" applyFont="1" applyBorder="1"/>
    <xf numFmtId="164" fontId="23" fillId="0" borderId="2" xfId="0" applyNumberFormat="1" applyFont="1" applyBorder="1" applyAlignment="1">
      <alignment wrapText="1"/>
    </xf>
    <xf numFmtId="3" fontId="26" fillId="0" borderId="2" xfId="0" applyNumberFormat="1" applyFont="1" applyBorder="1" applyAlignment="1">
      <alignment horizontal="center" wrapText="1"/>
    </xf>
    <xf numFmtId="164" fontId="24" fillId="3" borderId="2" xfId="0" applyNumberFormat="1" applyFont="1" applyFill="1" applyBorder="1" applyAlignment="1">
      <alignment horizontal="right" wrapText="1"/>
    </xf>
    <xf numFmtId="0" fontId="24" fillId="3" borderId="2" xfId="0" applyFont="1" applyFill="1" applyBorder="1"/>
    <xf numFmtId="164" fontId="24" fillId="11" borderId="2" xfId="0" applyNumberFormat="1" applyFont="1" applyFill="1" applyBorder="1" applyAlignment="1">
      <alignment horizontal="right" wrapText="1"/>
    </xf>
    <xf numFmtId="10" fontId="24" fillId="11" borderId="2" xfId="0" applyNumberFormat="1" applyFont="1" applyFill="1" applyBorder="1" applyAlignment="1">
      <alignment horizontal="center" wrapText="1"/>
    </xf>
    <xf numFmtId="164" fontId="25" fillId="10" borderId="2" xfId="0" applyNumberFormat="1" applyFont="1" applyFill="1" applyBorder="1" applyAlignment="1">
      <alignment horizontal="right" wrapText="1"/>
    </xf>
    <xf numFmtId="164" fontId="25" fillId="10" borderId="2" xfId="0" applyNumberFormat="1" applyFont="1" applyFill="1" applyBorder="1" applyAlignment="1">
      <alignment horizontal="center" wrapText="1"/>
    </xf>
    <xf numFmtId="164" fontId="23" fillId="11" borderId="2" xfId="0" applyNumberFormat="1" applyFont="1" applyFill="1" applyBorder="1" applyAlignment="1">
      <alignment horizontal="right" wrapText="1"/>
    </xf>
    <xf numFmtId="0" fontId="23" fillId="11" borderId="2" xfId="0" applyFont="1" applyFill="1" applyBorder="1"/>
    <xf numFmtId="164" fontId="24" fillId="0" borderId="2" xfId="0" applyNumberFormat="1" applyFont="1" applyBorder="1" applyAlignment="1">
      <alignment horizontal="right" wrapText="1"/>
    </xf>
    <xf numFmtId="164" fontId="25" fillId="3" borderId="2" xfId="0" applyNumberFormat="1" applyFont="1" applyFill="1" applyBorder="1" applyAlignment="1">
      <alignment horizontal="right" wrapText="1"/>
    </xf>
    <xf numFmtId="164" fontId="25" fillId="3" borderId="2" xfId="0" applyNumberFormat="1" applyFont="1" applyFill="1" applyBorder="1" applyAlignment="1">
      <alignment horizontal="center" wrapText="1"/>
    </xf>
    <xf numFmtId="164" fontId="25" fillId="0" borderId="2" xfId="0" applyNumberFormat="1" applyFont="1" applyBorder="1" applyAlignment="1">
      <alignment horizontal="right" wrapText="1"/>
    </xf>
    <xf numFmtId="164" fontId="27" fillId="0" borderId="2" xfId="0" applyNumberFormat="1" applyFont="1" applyBorder="1" applyAlignment="1">
      <alignment horizontal="center" wrapText="1"/>
    </xf>
    <xf numFmtId="164" fontId="7" fillId="13" borderId="2" xfId="0" applyNumberFormat="1" applyFont="1" applyFill="1" applyBorder="1"/>
    <xf numFmtId="164" fontId="7" fillId="4" borderId="2" xfId="0" applyNumberFormat="1" applyFont="1" applyFill="1" applyBorder="1"/>
    <xf numFmtId="164" fontId="28" fillId="8" borderId="2" xfId="0" applyNumberFormat="1" applyFont="1" applyFill="1" applyBorder="1"/>
    <xf numFmtId="0" fontId="24" fillId="14" borderId="2" xfId="0" applyFont="1" applyFill="1" applyBorder="1" applyAlignment="1">
      <alignment horizontal="center"/>
    </xf>
    <xf numFmtId="0" fontId="21" fillId="14" borderId="2" xfId="0" applyFont="1" applyFill="1" applyBorder="1" applyAlignment="1">
      <alignment horizontal="center"/>
    </xf>
    <xf numFmtId="164" fontId="1" fillId="14" borderId="2" xfId="0" applyNumberFormat="1" applyFont="1" applyFill="1" applyBorder="1" applyAlignment="1">
      <alignment horizontal="center"/>
    </xf>
    <xf numFmtId="0" fontId="1" fillId="0" borderId="0" xfId="0" applyFont="1" applyBorder="1"/>
    <xf numFmtId="9" fontId="1" fillId="14" borderId="0" xfId="0" applyNumberFormat="1" applyFont="1" applyFill="1" applyBorder="1"/>
    <xf numFmtId="164" fontId="1" fillId="4" borderId="0" xfId="0" applyNumberFormat="1" applyFont="1" applyFill="1" applyBorder="1"/>
    <xf numFmtId="0" fontId="21" fillId="13" borderId="2" xfId="0" applyFont="1" applyFill="1" applyBorder="1" applyAlignment="1">
      <alignment horizontal="center"/>
    </xf>
    <xf numFmtId="164" fontId="9" fillId="16" borderId="2" xfId="0" applyNumberFormat="1" applyFont="1" applyFill="1" applyBorder="1" applyAlignment="1">
      <alignment horizontal="center" vertical="center"/>
    </xf>
    <xf numFmtId="164" fontId="7" fillId="16" borderId="2" xfId="0" applyNumberFormat="1" applyFont="1" applyFill="1" applyBorder="1"/>
    <xf numFmtId="164" fontId="8" fillId="16" borderId="2" xfId="0" applyNumberFormat="1" applyFont="1" applyFill="1" applyBorder="1"/>
    <xf numFmtId="0" fontId="7" fillId="16" borderId="2" xfId="0" applyFont="1" applyFill="1" applyBorder="1"/>
    <xf numFmtId="0" fontId="24" fillId="13" borderId="2" xfId="0" applyFont="1" applyFill="1" applyBorder="1" applyAlignment="1">
      <alignment horizontal="center"/>
    </xf>
    <xf numFmtId="3" fontId="21" fillId="13" borderId="2" xfId="0" applyNumberFormat="1" applyFont="1" applyFill="1" applyBorder="1" applyAlignment="1">
      <alignment horizontal="center" wrapText="1"/>
    </xf>
    <xf numFmtId="164" fontId="24" fillId="13" borderId="2" xfId="0" applyNumberFormat="1" applyFont="1" applyFill="1" applyBorder="1" applyAlignment="1">
      <alignment horizontal="center"/>
    </xf>
    <xf numFmtId="164" fontId="7" fillId="14" borderId="2" xfId="0" applyNumberFormat="1" applyFont="1" applyFill="1" applyBorder="1"/>
    <xf numFmtId="164" fontId="19" fillId="16" borderId="2" xfId="0" applyNumberFormat="1" applyFont="1" applyFill="1" applyBorder="1"/>
    <xf numFmtId="0" fontId="7" fillId="17" borderId="2" xfId="0" applyFont="1" applyFill="1" applyBorder="1"/>
    <xf numFmtId="164" fontId="8" fillId="17" borderId="2" xfId="0" applyNumberFormat="1" applyFont="1" applyFill="1" applyBorder="1"/>
    <xf numFmtId="164" fontId="9" fillId="16" borderId="2" xfId="0" applyNumberFormat="1" applyFont="1" applyFill="1" applyBorder="1"/>
    <xf numFmtId="164" fontId="10" fillId="16" borderId="2" xfId="0" applyNumberFormat="1" applyFont="1" applyFill="1" applyBorder="1"/>
    <xf numFmtId="164" fontId="11" fillId="16" borderId="2" xfId="0" applyNumberFormat="1" applyFont="1" applyFill="1" applyBorder="1"/>
    <xf numFmtId="164" fontId="9" fillId="17" borderId="2" xfId="0" applyNumberFormat="1" applyFont="1" applyFill="1" applyBorder="1"/>
    <xf numFmtId="164" fontId="17" fillId="17" borderId="2" xfId="0" applyNumberFormat="1" applyFont="1" applyFill="1" applyBorder="1" applyAlignment="1">
      <alignment horizontal="right"/>
    </xf>
    <xf numFmtId="164" fontId="14" fillId="18" borderId="2" xfId="0" applyNumberFormat="1" applyFont="1" applyFill="1" applyBorder="1" applyAlignment="1">
      <alignment horizontal="center" vertical="center"/>
    </xf>
    <xf numFmtId="165" fontId="23" fillId="13" borderId="2" xfId="0" applyNumberFormat="1" applyFont="1" applyFill="1" applyBorder="1" applyAlignment="1">
      <alignment horizontal="center" wrapText="1"/>
    </xf>
    <xf numFmtId="164" fontId="2" fillId="14" borderId="2" xfId="0" applyNumberFormat="1" applyFont="1" applyFill="1" applyBorder="1" applyAlignment="1">
      <alignment horizontal="center"/>
    </xf>
    <xf numFmtId="164" fontId="23" fillId="14" borderId="2" xfId="0" applyNumberFormat="1" applyFont="1" applyFill="1" applyBorder="1" applyAlignment="1">
      <alignment wrapText="1"/>
    </xf>
    <xf numFmtId="164" fontId="26" fillId="14" borderId="2" xfId="0" applyNumberFormat="1" applyFont="1" applyFill="1" applyBorder="1" applyAlignment="1">
      <alignment horizontal="right" wrapText="1"/>
    </xf>
    <xf numFmtId="164" fontId="26" fillId="14" borderId="2" xfId="0" applyNumberFormat="1" applyFont="1" applyFill="1" applyBorder="1" applyAlignment="1">
      <alignment horizontal="center" wrapText="1"/>
    </xf>
    <xf numFmtId="164" fontId="24" fillId="14" borderId="2" xfId="0" applyNumberFormat="1" applyFont="1" applyFill="1" applyBorder="1" applyAlignment="1">
      <alignment horizontal="right" wrapText="1"/>
    </xf>
    <xf numFmtId="164" fontId="23" fillId="14" borderId="2" xfId="0" applyNumberFormat="1" applyFont="1" applyFill="1" applyBorder="1" applyAlignment="1">
      <alignment horizontal="center" wrapText="1"/>
    </xf>
    <xf numFmtId="164" fontId="24" fillId="13" borderId="2" xfId="0" applyNumberFormat="1" applyFont="1" applyFill="1" applyBorder="1" applyAlignment="1">
      <alignment horizontal="center" wrapText="1"/>
    </xf>
    <xf numFmtId="0" fontId="13" fillId="13" borderId="2" xfId="0" applyFont="1" applyFill="1" applyBorder="1"/>
    <xf numFmtId="0" fontId="7" fillId="0" borderId="14" xfId="0" applyFont="1" applyBorder="1" applyAlignment="1">
      <alignment vertical="center"/>
    </xf>
    <xf numFmtId="0" fontId="23" fillId="12" borderId="14" xfId="0" applyFont="1" applyFill="1" applyBorder="1" applyAlignment="1">
      <alignment horizontal="center" vertical="center"/>
    </xf>
    <xf numFmtId="164" fontId="23" fillId="0" borderId="14" xfId="0" applyNumberFormat="1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 vertical="center"/>
    </xf>
    <xf numFmtId="0" fontId="13" fillId="13" borderId="16" xfId="0" applyFont="1" applyFill="1" applyBorder="1"/>
    <xf numFmtId="0" fontId="21" fillId="13" borderId="17" xfId="0" applyFont="1" applyFill="1" applyBorder="1" applyAlignment="1">
      <alignment horizontal="center"/>
    </xf>
    <xf numFmtId="2" fontId="24" fillId="14" borderId="17" xfId="0" applyNumberFormat="1" applyFont="1" applyFill="1" applyBorder="1" applyAlignment="1">
      <alignment horizontal="center"/>
    </xf>
    <xf numFmtId="166" fontId="24" fillId="14" borderId="17" xfId="0" applyNumberFormat="1" applyFont="1" applyFill="1" applyBorder="1"/>
    <xf numFmtId="164" fontId="7" fillId="14" borderId="17" xfId="0" applyNumberFormat="1" applyFont="1" applyFill="1" applyBorder="1"/>
    <xf numFmtId="0" fontId="21" fillId="4" borderId="19" xfId="0" applyFont="1" applyFill="1" applyBorder="1" applyAlignment="1">
      <alignment horizontal="right"/>
    </xf>
    <xf numFmtId="9" fontId="24" fillId="14" borderId="20" xfId="0" applyNumberFormat="1" applyFont="1" applyFill="1" applyBorder="1" applyAlignment="1">
      <alignment horizontal="center"/>
    </xf>
    <xf numFmtId="166" fontId="24" fillId="4" borderId="21" xfId="0" applyNumberFormat="1" applyFont="1" applyFill="1" applyBorder="1"/>
    <xf numFmtId="164" fontId="7" fillId="4" borderId="21" xfId="0" applyNumberFormat="1" applyFont="1" applyFill="1" applyBorder="1"/>
    <xf numFmtId="9" fontId="21" fillId="14" borderId="21" xfId="0" applyNumberFormat="1" applyFont="1" applyFill="1" applyBorder="1" applyAlignment="1">
      <alignment horizontal="center"/>
    </xf>
    <xf numFmtId="164" fontId="8" fillId="4" borderId="15" xfId="0" applyNumberFormat="1" applyFont="1" applyFill="1" applyBorder="1" applyAlignment="1">
      <alignment horizontal="right" wrapText="1"/>
    </xf>
    <xf numFmtId="164" fontId="25" fillId="4" borderId="15" xfId="0" applyNumberFormat="1" applyFont="1" applyFill="1" applyBorder="1" applyAlignment="1">
      <alignment horizontal="right" wrapText="1"/>
    </xf>
    <xf numFmtId="164" fontId="25" fillId="4" borderId="15" xfId="0" applyNumberFormat="1" applyFont="1" applyFill="1" applyBorder="1" applyAlignment="1">
      <alignment horizontal="center" wrapText="1"/>
    </xf>
    <xf numFmtId="164" fontId="8" fillId="4" borderId="15" xfId="0" applyNumberFormat="1" applyFont="1" applyFill="1" applyBorder="1"/>
    <xf numFmtId="164" fontId="8" fillId="16" borderId="15" xfId="0" applyNumberFormat="1" applyFont="1" applyFill="1" applyBorder="1"/>
    <xf numFmtId="0" fontId="5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6" fillId="0" borderId="0" xfId="0" applyFont="1" applyBorder="1"/>
    <xf numFmtId="165" fontId="24" fillId="14" borderId="2" xfId="0" applyNumberFormat="1" applyFont="1" applyFill="1" applyBorder="1" applyAlignment="1">
      <alignment horizontal="center" wrapText="1"/>
    </xf>
    <xf numFmtId="164" fontId="9" fillId="14" borderId="2" xfId="0" applyNumberFormat="1" applyFont="1" applyFill="1" applyBorder="1" applyAlignment="1">
      <alignment wrapText="1"/>
    </xf>
    <xf numFmtId="0" fontId="7" fillId="14" borderId="2" xfId="0" applyFont="1" applyFill="1" applyBorder="1"/>
    <xf numFmtId="164" fontId="24" fillId="14" borderId="2" xfId="0" applyNumberFormat="1" applyFont="1" applyFill="1" applyBorder="1" applyAlignment="1">
      <alignment wrapText="1"/>
    </xf>
    <xf numFmtId="164" fontId="7" fillId="0" borderId="0" xfId="0" applyNumberFormat="1" applyFont="1" applyBorder="1" applyAlignment="1">
      <alignment wrapText="1"/>
    </xf>
    <xf numFmtId="164" fontId="7" fillId="4" borderId="0" xfId="0" applyNumberFormat="1" applyFont="1" applyFill="1" applyBorder="1" applyAlignment="1">
      <alignment wrapText="1"/>
    </xf>
    <xf numFmtId="0" fontId="30" fillId="12" borderId="2" xfId="0" applyFont="1" applyFill="1" applyBorder="1" applyAlignment="1">
      <alignment horizontal="center" wrapText="1"/>
    </xf>
    <xf numFmtId="0" fontId="30" fillId="12" borderId="2" xfId="0" applyFont="1" applyFill="1" applyBorder="1" applyAlignment="1">
      <alignment horizontal="center"/>
    </xf>
    <xf numFmtId="164" fontId="30" fillId="12" borderId="2" xfId="0" applyNumberFormat="1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/>
    </xf>
    <xf numFmtId="164" fontId="1" fillId="4" borderId="28" xfId="0" applyNumberFormat="1" applyFont="1" applyFill="1" applyBorder="1" applyAlignment="1">
      <alignment horizontal="center" vertical="center" wrapText="1"/>
    </xf>
    <xf numFmtId="164" fontId="1" fillId="4" borderId="28" xfId="0" applyNumberFormat="1" applyFont="1" applyFill="1" applyBorder="1"/>
    <xf numFmtId="0" fontId="1" fillId="13" borderId="28" xfId="0" applyFont="1" applyFill="1" applyBorder="1" applyAlignment="1">
      <alignment horizontal="center"/>
    </xf>
    <xf numFmtId="164" fontId="1" fillId="4" borderId="28" xfId="0" applyNumberFormat="1" applyFont="1" applyFill="1" applyBorder="1" applyAlignment="1">
      <alignment horizontal="center"/>
    </xf>
    <xf numFmtId="0" fontId="1" fillId="13" borderId="19" xfId="0" applyFont="1" applyFill="1" applyBorder="1" applyAlignment="1">
      <alignment horizontal="center"/>
    </xf>
    <xf numFmtId="9" fontId="1" fillId="14" borderId="20" xfId="0" applyNumberFormat="1" applyFont="1" applyFill="1" applyBorder="1"/>
    <xf numFmtId="164" fontId="9" fillId="16" borderId="7" xfId="0" applyNumberFormat="1" applyFont="1" applyFill="1" applyBorder="1" applyAlignment="1">
      <alignment horizontal="center" vertical="center"/>
    </xf>
    <xf numFmtId="164" fontId="7" fillId="16" borderId="29" xfId="0" applyNumberFormat="1" applyFont="1" applyFill="1" applyBorder="1"/>
    <xf numFmtId="164" fontId="7" fillId="16" borderId="30" xfId="0" applyNumberFormat="1" applyFont="1" applyFill="1" applyBorder="1"/>
    <xf numFmtId="164" fontId="1" fillId="12" borderId="16" xfId="0" applyNumberFormat="1" applyFont="1" applyFill="1" applyBorder="1" applyAlignment="1">
      <alignment horizontal="center"/>
    </xf>
    <xf numFmtId="164" fontId="1" fillId="12" borderId="18" xfId="0" applyNumberFormat="1" applyFont="1" applyFill="1" applyBorder="1" applyAlignment="1">
      <alignment horizontal="center" vertical="center" wrapText="1"/>
    </xf>
    <xf numFmtId="164" fontId="1" fillId="13" borderId="28" xfId="0" applyNumberFormat="1" applyFont="1" applyFill="1" applyBorder="1" applyAlignment="1">
      <alignment horizontal="center"/>
    </xf>
    <xf numFmtId="3" fontId="1" fillId="13" borderId="31" xfId="0" applyNumberFormat="1" applyFont="1" applyFill="1" applyBorder="1" applyAlignment="1">
      <alignment horizontal="center"/>
    </xf>
    <xf numFmtId="164" fontId="1" fillId="14" borderId="28" xfId="0" applyNumberFormat="1" applyFont="1" applyFill="1" applyBorder="1" applyAlignment="1">
      <alignment horizontal="center"/>
    </xf>
    <xf numFmtId="3" fontId="1" fillId="14" borderId="31" xfId="0" applyNumberFormat="1" applyFont="1" applyFill="1" applyBorder="1" applyAlignment="1">
      <alignment horizontal="center"/>
    </xf>
    <xf numFmtId="164" fontId="1" fillId="14" borderId="19" xfId="0" applyNumberFormat="1" applyFont="1" applyFill="1" applyBorder="1" applyAlignment="1">
      <alignment horizontal="center"/>
    </xf>
    <xf numFmtId="3" fontId="1" fillId="14" borderId="22" xfId="0" applyNumberFormat="1" applyFont="1" applyFill="1" applyBorder="1" applyAlignment="1">
      <alignment horizontal="center"/>
    </xf>
    <xf numFmtId="164" fontId="7" fillId="16" borderId="3" xfId="0" applyNumberFormat="1" applyFont="1" applyFill="1" applyBorder="1" applyAlignment="1">
      <alignment horizontal="center"/>
    </xf>
    <xf numFmtId="164" fontId="7" fillId="16" borderId="3" xfId="0" applyNumberFormat="1" applyFont="1" applyFill="1" applyBorder="1"/>
    <xf numFmtId="164" fontId="30" fillId="12" borderId="16" xfId="0" applyNumberFormat="1" applyFont="1" applyFill="1" applyBorder="1" applyAlignment="1">
      <alignment horizontal="center"/>
    </xf>
    <xf numFmtId="164" fontId="30" fillId="12" borderId="18" xfId="0" applyNumberFormat="1" applyFont="1" applyFill="1" applyBorder="1" applyAlignment="1">
      <alignment horizontal="center"/>
    </xf>
    <xf numFmtId="164" fontId="1" fillId="13" borderId="19" xfId="0" applyNumberFormat="1" applyFont="1" applyFill="1" applyBorder="1" applyAlignment="1">
      <alignment horizontal="center"/>
    </xf>
    <xf numFmtId="3" fontId="1" fillId="13" borderId="22" xfId="0" applyNumberFormat="1" applyFont="1" applyFill="1" applyBorder="1" applyAlignment="1">
      <alignment horizontal="center"/>
    </xf>
    <xf numFmtId="164" fontId="21" fillId="16" borderId="3" xfId="0" applyNumberFormat="1" applyFont="1" applyFill="1" applyBorder="1"/>
    <xf numFmtId="3" fontId="1" fillId="13" borderId="19" xfId="0" applyNumberFormat="1" applyFont="1" applyFill="1" applyBorder="1" applyAlignment="1">
      <alignment horizontal="center"/>
    </xf>
    <xf numFmtId="3" fontId="1" fillId="13" borderId="28" xfId="0" applyNumberFormat="1" applyFont="1" applyFill="1" applyBorder="1" applyAlignment="1">
      <alignment horizontal="center"/>
    </xf>
    <xf numFmtId="164" fontId="1" fillId="14" borderId="34" xfId="0" applyNumberFormat="1" applyFont="1" applyFill="1" applyBorder="1"/>
    <xf numFmtId="164" fontId="1" fillId="14" borderId="24" xfId="0" applyNumberFormat="1" applyFont="1" applyFill="1" applyBorder="1"/>
    <xf numFmtId="164" fontId="1" fillId="4" borderId="0" xfId="0" applyNumberFormat="1" applyFont="1" applyFill="1" applyBorder="1" applyAlignment="1">
      <alignment horizontal="center"/>
    </xf>
    <xf numFmtId="164" fontId="1" fillId="4" borderId="27" xfId="0" applyNumberFormat="1" applyFont="1" applyFill="1" applyBorder="1" applyAlignment="1">
      <alignment horizontal="center"/>
    </xf>
    <xf numFmtId="2" fontId="24" fillId="14" borderId="21" xfId="0" applyNumberFormat="1" applyFont="1" applyFill="1" applyBorder="1" applyAlignment="1">
      <alignment horizontal="center"/>
    </xf>
    <xf numFmtId="164" fontId="24" fillId="11" borderId="5" xfId="0" applyNumberFormat="1" applyFont="1" applyFill="1" applyBorder="1" applyAlignment="1">
      <alignment horizontal="right" wrapText="1"/>
    </xf>
    <xf numFmtId="164" fontId="23" fillId="0" borderId="5" xfId="0" applyNumberFormat="1" applyFont="1" applyBorder="1" applyAlignment="1">
      <alignment horizontal="left" wrapText="1"/>
    </xf>
    <xf numFmtId="164" fontId="30" fillId="12" borderId="5" xfId="0" applyNumberFormat="1" applyFont="1" applyFill="1" applyBorder="1" applyAlignment="1">
      <alignment horizontal="center" wrapText="1"/>
    </xf>
    <xf numFmtId="0" fontId="21" fillId="13" borderId="5" xfId="0" applyFont="1" applyFill="1" applyBorder="1" applyAlignment="1">
      <alignment horizontal="center"/>
    </xf>
    <xf numFmtId="164" fontId="26" fillId="0" borderId="5" xfId="0" applyNumberFormat="1" applyFont="1" applyBorder="1" applyAlignment="1">
      <alignment horizontal="right" wrapText="1"/>
    </xf>
    <xf numFmtId="164" fontId="21" fillId="2" borderId="5" xfId="0" applyNumberFormat="1" applyFont="1" applyFill="1" applyBorder="1" applyAlignment="1">
      <alignment horizontal="right" wrapText="1"/>
    </xf>
    <xf numFmtId="0" fontId="24" fillId="0" borderId="5" xfId="0" applyFont="1" applyBorder="1"/>
    <xf numFmtId="164" fontId="23" fillId="0" borderId="5" xfId="0" applyNumberFormat="1" applyFont="1" applyBorder="1" applyAlignment="1">
      <alignment wrapText="1"/>
    </xf>
    <xf numFmtId="3" fontId="21" fillId="13" borderId="5" xfId="0" applyNumberFormat="1" applyFont="1" applyFill="1" applyBorder="1" applyAlignment="1">
      <alignment horizontal="center" wrapText="1"/>
    </xf>
    <xf numFmtId="164" fontId="7" fillId="2" borderId="14" xfId="0" applyNumberFormat="1" applyFont="1" applyFill="1" applyBorder="1" applyAlignment="1">
      <alignment horizontal="right" wrapText="1"/>
    </xf>
    <xf numFmtId="164" fontId="7" fillId="3" borderId="15" xfId="0" applyNumberFormat="1" applyFont="1" applyFill="1" applyBorder="1" applyAlignment="1">
      <alignment horizontal="right" wrapText="1"/>
    </xf>
    <xf numFmtId="164" fontId="9" fillId="0" borderId="36" xfId="0" applyNumberFormat="1" applyFont="1" applyBorder="1" applyAlignment="1">
      <alignment horizontal="left" wrapText="1"/>
    </xf>
    <xf numFmtId="164" fontId="21" fillId="12" borderId="36" xfId="0" applyNumberFormat="1" applyFont="1" applyFill="1" applyBorder="1" applyAlignment="1">
      <alignment horizontal="left" wrapText="1"/>
    </xf>
    <xf numFmtId="0" fontId="13" fillId="0" borderId="36" xfId="0" applyFont="1" applyBorder="1"/>
    <xf numFmtId="164" fontId="19" fillId="0" borderId="36" xfId="0" applyNumberFormat="1" applyFont="1" applyBorder="1" applyAlignment="1">
      <alignment horizontal="right" wrapText="1"/>
    </xf>
    <xf numFmtId="164" fontId="13" fillId="2" borderId="36" xfId="0" applyNumberFormat="1" applyFont="1" applyFill="1" applyBorder="1" applyAlignment="1">
      <alignment horizontal="right" wrapText="1"/>
    </xf>
    <xf numFmtId="0" fontId="7" fillId="0" borderId="36" xfId="0" applyFont="1" applyBorder="1"/>
    <xf numFmtId="164" fontId="9" fillId="0" borderId="36" xfId="0" applyNumberFormat="1" applyFont="1" applyBorder="1" applyAlignment="1">
      <alignment wrapText="1"/>
    </xf>
    <xf numFmtId="164" fontId="13" fillId="0" borderId="36" xfId="0" applyNumberFormat="1" applyFont="1" applyBorder="1" applyAlignment="1">
      <alignment horizontal="left" wrapText="1"/>
    </xf>
    <xf numFmtId="164" fontId="13" fillId="2" borderId="37" xfId="0" applyNumberFormat="1" applyFont="1" applyFill="1" applyBorder="1" applyAlignment="1">
      <alignment horizontal="right" wrapText="1"/>
    </xf>
    <xf numFmtId="164" fontId="7" fillId="19" borderId="35" xfId="0" applyNumberFormat="1" applyFont="1" applyFill="1" applyBorder="1" applyAlignment="1">
      <alignment horizontal="center" wrapText="1"/>
    </xf>
    <xf numFmtId="164" fontId="16" fillId="0" borderId="3" xfId="0" applyNumberFormat="1" applyFont="1" applyBorder="1" applyAlignment="1">
      <alignment horizontal="left" vertical="center" wrapText="1"/>
    </xf>
    <xf numFmtId="164" fontId="16" fillId="0" borderId="4" xfId="0" applyNumberFormat="1" applyFont="1" applyBorder="1" applyAlignment="1">
      <alignment horizontal="left" vertical="center" wrapText="1"/>
    </xf>
    <xf numFmtId="0" fontId="21" fillId="14" borderId="7" xfId="0" applyFont="1" applyFill="1" applyBorder="1"/>
    <xf numFmtId="0" fontId="21" fillId="14" borderId="8" xfId="0" applyFont="1" applyFill="1" applyBorder="1"/>
    <xf numFmtId="0" fontId="21" fillId="14" borderId="9" xfId="0" applyFont="1" applyFill="1" applyBorder="1"/>
    <xf numFmtId="0" fontId="21" fillId="14" borderId="6" xfId="0" applyFont="1" applyFill="1" applyBorder="1"/>
    <xf numFmtId="0" fontId="21" fillId="14" borderId="0" xfId="0" applyFont="1" applyFill="1" applyBorder="1"/>
    <xf numFmtId="0" fontId="21" fillId="14" borderId="10" xfId="0" applyFont="1" applyFill="1" applyBorder="1"/>
    <xf numFmtId="0" fontId="2" fillId="14" borderId="33" xfId="0" applyFont="1" applyFill="1" applyBorder="1" applyAlignment="1">
      <alignment horizontal="center"/>
    </xf>
    <xf numFmtId="164" fontId="24" fillId="14" borderId="32" xfId="0" applyNumberFormat="1" applyFont="1" applyFill="1" applyBorder="1" applyAlignment="1">
      <alignment horizontal="right"/>
    </xf>
    <xf numFmtId="164" fontId="22" fillId="0" borderId="2" xfId="0" applyNumberFormat="1" applyFont="1" applyBorder="1" applyAlignment="1">
      <alignment horizontal="right" wrapText="1"/>
    </xf>
    <xf numFmtId="0" fontId="0" fillId="21" borderId="0" xfId="0" applyFill="1" applyBorder="1"/>
    <xf numFmtId="0" fontId="35" fillId="21" borderId="0" xfId="0" applyFont="1" applyFill="1" applyBorder="1"/>
    <xf numFmtId="44" fontId="0" fillId="0" borderId="2" xfId="2" applyFont="1" applyBorder="1"/>
    <xf numFmtId="44" fontId="35" fillId="14" borderId="2" xfId="2" applyFont="1" applyFill="1" applyBorder="1"/>
    <xf numFmtId="44" fontId="36" fillId="0" borderId="2" xfId="2" applyFont="1" applyBorder="1"/>
    <xf numFmtId="44" fontId="37" fillId="14" borderId="2" xfId="2" applyFont="1" applyFill="1" applyBorder="1"/>
    <xf numFmtId="44" fontId="0" fillId="0" borderId="2" xfId="0" applyNumberFormat="1" applyBorder="1"/>
    <xf numFmtId="44" fontId="35" fillId="14" borderId="2" xfId="0" applyNumberFormat="1" applyFont="1" applyFill="1" applyBorder="1"/>
    <xf numFmtId="44" fontId="36" fillId="0" borderId="2" xfId="0" applyNumberFormat="1" applyFont="1" applyBorder="1"/>
    <xf numFmtId="44" fontId="37" fillId="14" borderId="2" xfId="0" applyNumberFormat="1" applyFont="1" applyFill="1" applyBorder="1"/>
    <xf numFmtId="164" fontId="1" fillId="14" borderId="2" xfId="0" applyNumberFormat="1" applyFont="1" applyFill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12" borderId="6" xfId="0" applyNumberFormat="1" applyFont="1" applyFill="1" applyBorder="1" applyAlignment="1">
      <alignment horizontal="center"/>
    </xf>
    <xf numFmtId="164" fontId="1" fillId="12" borderId="0" xfId="0" applyNumberFormat="1" applyFont="1" applyFill="1" applyBorder="1" applyAlignment="1">
      <alignment horizontal="center"/>
    </xf>
    <xf numFmtId="0" fontId="24" fillId="14" borderId="3" xfId="0" applyFont="1" applyFill="1" applyBorder="1" applyAlignment="1">
      <alignment horizontal="center"/>
    </xf>
    <xf numFmtId="0" fontId="24" fillId="14" borderId="4" xfId="0" applyFont="1" applyFill="1" applyBorder="1" applyAlignment="1">
      <alignment horizontal="center"/>
    </xf>
    <xf numFmtId="0" fontId="24" fillId="14" borderId="5" xfId="0" applyFont="1" applyFill="1" applyBorder="1" applyAlignment="1">
      <alignment horizontal="center"/>
    </xf>
    <xf numFmtId="0" fontId="21" fillId="14" borderId="11" xfId="0" applyFont="1" applyFill="1" applyBorder="1" applyAlignment="1">
      <alignment horizontal="center"/>
    </xf>
    <xf numFmtId="0" fontId="21" fillId="14" borderId="12" xfId="0" applyFont="1" applyFill="1" applyBorder="1" applyAlignment="1">
      <alignment horizontal="center"/>
    </xf>
    <xf numFmtId="0" fontId="21" fillId="14" borderId="13" xfId="0" applyFont="1" applyFill="1" applyBorder="1" applyAlignment="1">
      <alignment horizontal="center"/>
    </xf>
    <xf numFmtId="164" fontId="23" fillId="14" borderId="3" xfId="0" applyNumberFormat="1" applyFont="1" applyFill="1" applyBorder="1" applyAlignment="1">
      <alignment horizontal="center" wrapText="1"/>
    </xf>
    <xf numFmtId="164" fontId="23" fillId="14" borderId="4" xfId="0" applyNumberFormat="1" applyFont="1" applyFill="1" applyBorder="1" applyAlignment="1">
      <alignment horizontal="center" wrapText="1"/>
    </xf>
    <xf numFmtId="164" fontId="23" fillId="14" borderId="5" xfId="0" applyNumberFormat="1" applyFont="1" applyFill="1" applyBorder="1" applyAlignment="1">
      <alignment horizontal="center" wrapText="1"/>
    </xf>
    <xf numFmtId="164" fontId="26" fillId="14" borderId="3" xfId="0" applyNumberFormat="1" applyFont="1" applyFill="1" applyBorder="1" applyAlignment="1">
      <alignment horizontal="center" wrapText="1"/>
    </xf>
    <xf numFmtId="164" fontId="26" fillId="14" borderId="4" xfId="0" applyNumberFormat="1" applyFont="1" applyFill="1" applyBorder="1" applyAlignment="1">
      <alignment horizontal="center" wrapText="1"/>
    </xf>
    <xf numFmtId="164" fontId="26" fillId="14" borderId="5" xfId="0" applyNumberFormat="1" applyFont="1" applyFill="1" applyBorder="1" applyAlignment="1">
      <alignment horizontal="center" wrapText="1"/>
    </xf>
    <xf numFmtId="164" fontId="21" fillId="14" borderId="3" xfId="0" applyNumberFormat="1" applyFont="1" applyFill="1" applyBorder="1" applyAlignment="1">
      <alignment horizontal="center" wrapText="1"/>
    </xf>
    <xf numFmtId="164" fontId="21" fillId="14" borderId="4" xfId="0" applyNumberFormat="1" applyFont="1" applyFill="1" applyBorder="1" applyAlignment="1">
      <alignment horizontal="center" wrapText="1"/>
    </xf>
    <xf numFmtId="164" fontId="21" fillId="14" borderId="5" xfId="0" applyNumberFormat="1" applyFont="1" applyFill="1" applyBorder="1" applyAlignment="1">
      <alignment horizontal="center" wrapText="1"/>
    </xf>
    <xf numFmtId="164" fontId="1" fillId="12" borderId="26" xfId="0" applyNumberFormat="1" applyFont="1" applyFill="1" applyBorder="1" applyAlignment="1">
      <alignment horizontal="center" vertical="center"/>
    </xf>
    <xf numFmtId="164" fontId="1" fillId="12" borderId="0" xfId="0" applyNumberFormat="1" applyFont="1" applyFill="1" applyBorder="1" applyAlignment="1">
      <alignment horizontal="center" vertical="center"/>
    </xf>
    <xf numFmtId="164" fontId="30" fillId="0" borderId="20" xfId="0" applyNumberFormat="1" applyFont="1" applyBorder="1" applyAlignment="1">
      <alignment horizontal="center"/>
    </xf>
    <xf numFmtId="164" fontId="30" fillId="0" borderId="38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vertical="center" wrapText="1"/>
    </xf>
    <xf numFmtId="164" fontId="1" fillId="0" borderId="33" xfId="0" applyNumberFormat="1" applyFont="1" applyBorder="1" applyAlignment="1">
      <alignment vertical="center" wrapText="1"/>
    </xf>
    <xf numFmtId="164" fontId="7" fillId="4" borderId="12" xfId="0" applyNumberFormat="1" applyFont="1" applyFill="1" applyBorder="1" applyAlignment="1">
      <alignment horizontal="left" vertical="center" wrapText="1"/>
    </xf>
    <xf numFmtId="164" fontId="1" fillId="14" borderId="6" xfId="0" applyNumberFormat="1" applyFont="1" applyFill="1" applyBorder="1" applyAlignment="1">
      <alignment horizontal="left"/>
    </xf>
    <xf numFmtId="164" fontId="1" fillId="14" borderId="0" xfId="0" applyNumberFormat="1" applyFont="1" applyFill="1" applyBorder="1" applyAlignment="1">
      <alignment horizontal="left"/>
    </xf>
    <xf numFmtId="164" fontId="1" fillId="14" borderId="6" xfId="0" applyNumberFormat="1" applyFont="1" applyFill="1" applyBorder="1" applyAlignment="1">
      <alignment horizontal="left" vertical="center" wrapText="1"/>
    </xf>
    <xf numFmtId="164" fontId="1" fillId="14" borderId="0" xfId="0" applyNumberFormat="1" applyFont="1" applyFill="1" applyBorder="1" applyAlignment="1">
      <alignment horizontal="left" vertical="center" wrapText="1"/>
    </xf>
    <xf numFmtId="164" fontId="23" fillId="14" borderId="7" xfId="0" applyNumberFormat="1" applyFont="1" applyFill="1" applyBorder="1" applyAlignment="1">
      <alignment horizontal="center" wrapText="1"/>
    </xf>
    <xf numFmtId="164" fontId="23" fillId="14" borderId="8" xfId="0" applyNumberFormat="1" applyFont="1" applyFill="1" applyBorder="1" applyAlignment="1">
      <alignment horizontal="center" wrapText="1"/>
    </xf>
    <xf numFmtId="164" fontId="23" fillId="14" borderId="9" xfId="0" applyNumberFormat="1" applyFont="1" applyFill="1" applyBorder="1" applyAlignment="1">
      <alignment horizontal="center" wrapText="1"/>
    </xf>
    <xf numFmtId="164" fontId="23" fillId="14" borderId="11" xfId="0" applyNumberFormat="1" applyFont="1" applyFill="1" applyBorder="1" applyAlignment="1">
      <alignment horizontal="center" wrapText="1"/>
    </xf>
    <xf numFmtId="164" fontId="23" fillId="14" borderId="12" xfId="0" applyNumberFormat="1" applyFont="1" applyFill="1" applyBorder="1" applyAlignment="1">
      <alignment horizontal="center" wrapText="1"/>
    </xf>
    <xf numFmtId="164" fontId="23" fillId="14" borderId="13" xfId="0" applyNumberFormat="1" applyFont="1" applyFill="1" applyBorder="1" applyAlignment="1">
      <alignment horizontal="center" wrapText="1"/>
    </xf>
    <xf numFmtId="164" fontId="23" fillId="14" borderId="6" xfId="0" applyNumberFormat="1" applyFont="1" applyFill="1" applyBorder="1" applyAlignment="1">
      <alignment horizontal="center" wrapText="1"/>
    </xf>
    <xf numFmtId="164" fontId="23" fillId="14" borderId="0" xfId="0" applyNumberFormat="1" applyFont="1" applyFill="1" applyBorder="1" applyAlignment="1">
      <alignment horizontal="center" wrapText="1"/>
    </xf>
    <xf numFmtId="164" fontId="23" fillId="14" borderId="10" xfId="0" applyNumberFormat="1" applyFont="1" applyFill="1" applyBorder="1" applyAlignment="1">
      <alignment horizontal="center" wrapText="1"/>
    </xf>
    <xf numFmtId="164" fontId="24" fillId="14" borderId="7" xfId="0" applyNumberFormat="1" applyFont="1" applyFill="1" applyBorder="1" applyAlignment="1">
      <alignment horizontal="center" wrapText="1"/>
    </xf>
    <xf numFmtId="164" fontId="24" fillId="14" borderId="8" xfId="0" applyNumberFormat="1" applyFont="1" applyFill="1" applyBorder="1" applyAlignment="1">
      <alignment horizontal="center" wrapText="1"/>
    </xf>
    <xf numFmtId="164" fontId="24" fillId="14" borderId="9" xfId="0" applyNumberFormat="1" applyFont="1" applyFill="1" applyBorder="1" applyAlignment="1">
      <alignment horizontal="center" wrapText="1"/>
    </xf>
    <xf numFmtId="164" fontId="24" fillId="14" borderId="11" xfId="0" applyNumberFormat="1" applyFont="1" applyFill="1" applyBorder="1" applyAlignment="1">
      <alignment horizontal="center" wrapText="1"/>
    </xf>
    <xf numFmtId="164" fontId="24" fillId="14" borderId="12" xfId="0" applyNumberFormat="1" applyFont="1" applyFill="1" applyBorder="1" applyAlignment="1">
      <alignment horizontal="center" wrapText="1"/>
    </xf>
    <xf numFmtId="164" fontId="24" fillId="14" borderId="13" xfId="0" applyNumberFormat="1" applyFont="1" applyFill="1" applyBorder="1" applyAlignment="1">
      <alignment horizontal="center" wrapText="1"/>
    </xf>
    <xf numFmtId="164" fontId="1" fillId="12" borderId="26" xfId="0" applyNumberFormat="1" applyFont="1" applyFill="1" applyBorder="1" applyAlignment="1">
      <alignment horizontal="center" vertical="center" wrapText="1"/>
    </xf>
    <xf numFmtId="164" fontId="1" fillId="12" borderId="0" xfId="0" applyNumberFormat="1" applyFont="1" applyFill="1" applyBorder="1" applyAlignment="1">
      <alignment horizontal="center" vertical="center" wrapText="1"/>
    </xf>
    <xf numFmtId="164" fontId="1" fillId="12" borderId="26" xfId="0" applyNumberFormat="1" applyFont="1" applyFill="1" applyBorder="1" applyAlignment="1">
      <alignment horizontal="center"/>
    </xf>
    <xf numFmtId="164" fontId="1" fillId="4" borderId="0" xfId="0" applyNumberFormat="1" applyFont="1" applyFill="1" applyBorder="1" applyAlignment="1">
      <alignment horizontal="center" wrapText="1"/>
    </xf>
    <xf numFmtId="164" fontId="1" fillId="4" borderId="27" xfId="0" applyNumberFormat="1" applyFont="1" applyFill="1" applyBorder="1" applyAlignment="1">
      <alignment horizontal="center" wrapText="1"/>
    </xf>
    <xf numFmtId="164" fontId="2" fillId="4" borderId="23" xfId="0" applyNumberFormat="1" applyFont="1" applyFill="1" applyBorder="1" applyAlignment="1">
      <alignment horizontal="center" wrapText="1"/>
    </xf>
    <xf numFmtId="164" fontId="2" fillId="4" borderId="24" xfId="0" applyNumberFormat="1" applyFont="1" applyFill="1" applyBorder="1" applyAlignment="1">
      <alignment horizontal="center" wrapText="1"/>
    </xf>
    <xf numFmtId="164" fontId="2" fillId="4" borderId="25" xfId="0" applyNumberFormat="1" applyFont="1" applyFill="1" applyBorder="1" applyAlignment="1">
      <alignment horizontal="center" wrapText="1"/>
    </xf>
    <xf numFmtId="164" fontId="15" fillId="9" borderId="3" xfId="0" applyNumberFormat="1" applyFont="1" applyFill="1" applyBorder="1" applyAlignment="1">
      <alignment horizontal="center" vertical="center" wrapText="1"/>
    </xf>
    <xf numFmtId="164" fontId="15" fillId="9" borderId="4" xfId="0" applyNumberFormat="1" applyFont="1" applyFill="1" applyBorder="1" applyAlignment="1">
      <alignment horizontal="center" vertical="center" wrapText="1"/>
    </xf>
    <xf numFmtId="164" fontId="16" fillId="5" borderId="3" xfId="0" applyNumberFormat="1" applyFont="1" applyFill="1" applyBorder="1" applyAlignment="1">
      <alignment horizontal="left" wrapText="1"/>
    </xf>
    <xf numFmtId="164" fontId="16" fillId="5" borderId="4" xfId="0" applyNumberFormat="1" applyFont="1" applyFill="1" applyBorder="1" applyAlignment="1">
      <alignment horizontal="left" wrapText="1"/>
    </xf>
    <xf numFmtId="164" fontId="16" fillId="5" borderId="5" xfId="0" applyNumberFormat="1" applyFont="1" applyFill="1" applyBorder="1" applyAlignment="1">
      <alignment horizontal="left" wrapText="1"/>
    </xf>
    <xf numFmtId="164" fontId="14" fillId="8" borderId="3" xfId="0" applyNumberFormat="1" applyFont="1" applyFill="1" applyBorder="1" applyAlignment="1">
      <alignment horizontal="left" wrapText="1"/>
    </xf>
    <xf numFmtId="164" fontId="14" fillId="8" borderId="4" xfId="0" applyNumberFormat="1" applyFont="1" applyFill="1" applyBorder="1" applyAlignment="1">
      <alignment horizontal="left" wrapText="1"/>
    </xf>
    <xf numFmtId="164" fontId="14" fillId="8" borderId="5" xfId="0" applyNumberFormat="1" applyFont="1" applyFill="1" applyBorder="1" applyAlignment="1">
      <alignment horizontal="left" wrapText="1"/>
    </xf>
    <xf numFmtId="164" fontId="16" fillId="5" borderId="3" xfId="0" applyNumberFormat="1" applyFont="1" applyFill="1" applyBorder="1" applyAlignment="1">
      <alignment horizontal="left" vertical="center" wrapText="1"/>
    </xf>
    <xf numFmtId="164" fontId="16" fillId="5" borderId="4" xfId="0" applyNumberFormat="1" applyFont="1" applyFill="1" applyBorder="1" applyAlignment="1">
      <alignment horizontal="left" vertical="center" wrapText="1"/>
    </xf>
    <xf numFmtId="164" fontId="16" fillId="5" borderId="5" xfId="0" applyNumberFormat="1" applyFont="1" applyFill="1" applyBorder="1" applyAlignment="1">
      <alignment horizontal="left" vertical="center" wrapText="1"/>
    </xf>
    <xf numFmtId="164" fontId="20" fillId="6" borderId="3" xfId="0" applyNumberFormat="1" applyFont="1" applyFill="1" applyBorder="1" applyAlignment="1">
      <alignment horizontal="left" vertical="center" wrapText="1"/>
    </xf>
    <xf numFmtId="164" fontId="20" fillId="6" borderId="4" xfId="0" applyNumberFormat="1" applyFont="1" applyFill="1" applyBorder="1" applyAlignment="1">
      <alignment horizontal="left" vertical="center" wrapText="1"/>
    </xf>
    <xf numFmtId="164" fontId="16" fillId="8" borderId="3" xfId="0" applyNumberFormat="1" applyFont="1" applyFill="1" applyBorder="1" applyAlignment="1">
      <alignment horizontal="left" wrapText="1"/>
    </xf>
    <xf numFmtId="164" fontId="16" fillId="8" borderId="4" xfId="0" applyNumberFormat="1" applyFont="1" applyFill="1" applyBorder="1" applyAlignment="1">
      <alignment horizontal="left" wrapText="1"/>
    </xf>
    <xf numFmtId="164" fontId="16" fillId="8" borderId="5" xfId="0" applyNumberFormat="1" applyFont="1" applyFill="1" applyBorder="1" applyAlignment="1">
      <alignment horizontal="left" wrapText="1"/>
    </xf>
    <xf numFmtId="164" fontId="23" fillId="0" borderId="3" xfId="0" applyNumberFormat="1" applyFont="1" applyBorder="1" applyAlignment="1">
      <alignment horizontal="center" wrapText="1"/>
    </xf>
    <xf numFmtId="164" fontId="23" fillId="0" borderId="4" xfId="0" applyNumberFormat="1" applyFont="1" applyBorder="1" applyAlignment="1">
      <alignment horizontal="center" wrapText="1"/>
    </xf>
    <xf numFmtId="164" fontId="23" fillId="0" borderId="5" xfId="0" applyNumberFormat="1" applyFont="1" applyBorder="1" applyAlignment="1">
      <alignment horizontal="center" wrapText="1"/>
    </xf>
    <xf numFmtId="164" fontId="12" fillId="3" borderId="3" xfId="0" applyNumberFormat="1" applyFont="1" applyFill="1" applyBorder="1" applyAlignment="1">
      <alignment horizontal="center" wrapText="1"/>
    </xf>
    <xf numFmtId="164" fontId="12" fillId="3" borderId="4" xfId="0" applyNumberFormat="1" applyFont="1" applyFill="1" applyBorder="1" applyAlignment="1">
      <alignment horizontal="center" wrapText="1"/>
    </xf>
    <xf numFmtId="164" fontId="12" fillId="3" borderId="5" xfId="0" applyNumberFormat="1" applyFont="1" applyFill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4" fillId="20" borderId="0" xfId="0" applyFont="1" applyFill="1" applyBorder="1" applyAlignment="1">
      <alignment horizontal="center"/>
    </xf>
    <xf numFmtId="3" fontId="35" fillId="0" borderId="2" xfId="0" applyNumberFormat="1" applyFont="1" applyBorder="1"/>
    <xf numFmtId="3" fontId="35" fillId="0" borderId="2" xfId="0" applyNumberFormat="1" applyFont="1" applyBorder="1"/>
    <xf numFmtId="0" fontId="22" fillId="0" borderId="2" xfId="0" applyFont="1" applyBorder="1"/>
    <xf numFmtId="0" fontId="35" fillId="14" borderId="2" xfId="0" applyFont="1" applyFill="1" applyBorder="1"/>
    <xf numFmtId="3" fontId="35" fillId="14" borderId="2" xfId="0" applyNumberFormat="1" applyFont="1" applyFill="1" applyBorder="1"/>
    <xf numFmtId="3" fontId="35" fillId="0" borderId="3" xfId="0" applyNumberFormat="1" applyFont="1" applyBorder="1"/>
    <xf numFmtId="3" fontId="35" fillId="0" borderId="4" xfId="0" applyNumberFormat="1" applyFont="1" applyBorder="1"/>
    <xf numFmtId="3" fontId="35" fillId="0" borderId="5" xfId="0" applyNumberFormat="1" applyFont="1" applyBorder="1"/>
  </cellXfs>
  <cellStyles count="3">
    <cellStyle name="Currency" xfId="2" builtinId="4"/>
    <cellStyle name="Currency 2" xfId="1" xr:uid="{F255AB75-8752-4A42-9DB1-B550E2164DA5}"/>
    <cellStyle name="Normal" xfId="0" builtinId="0"/>
  </cellStyles>
  <dxfs count="0"/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8"/>
  <sheetViews>
    <sheetView tabSelected="1" topLeftCell="A92" zoomScaleNormal="100" workbookViewId="0">
      <selection activeCell="M114" sqref="M114"/>
    </sheetView>
  </sheetViews>
  <sheetFormatPr defaultColWidth="9.28515625" defaultRowHeight="12.75" x14ac:dyDescent="0.2"/>
  <cols>
    <col min="1" max="1" width="3.7109375" style="99" customWidth="1"/>
    <col min="2" max="2" width="51" style="4" customWidth="1"/>
    <col min="3" max="3" width="12.28515625" style="4" customWidth="1"/>
    <col min="4" max="4" width="16.140625" style="2" customWidth="1"/>
    <col min="5" max="5" width="15" style="2" customWidth="1"/>
    <col min="6" max="7" width="14.7109375" style="3" customWidth="1"/>
    <col min="8" max="9" width="14.7109375" style="10" customWidth="1"/>
    <col min="10" max="10" width="14.28515625" style="10" customWidth="1"/>
    <col min="11" max="11" width="14.140625" style="3" customWidth="1"/>
    <col min="12" max="12" width="14.140625" style="1" customWidth="1"/>
    <col min="13" max="13" width="15.85546875" style="1" customWidth="1"/>
    <col min="14" max="14" width="13.140625" style="1" customWidth="1"/>
    <col min="15" max="15" width="9.28515625" style="1" customWidth="1"/>
    <col min="16" max="16" width="12.85546875" style="1" customWidth="1"/>
    <col min="17" max="16384" width="9.28515625" style="1"/>
  </cols>
  <sheetData>
    <row r="1" spans="1:16" ht="18" customHeight="1" thickBot="1" x14ac:dyDescent="0.25">
      <c r="B1" s="262" t="s">
        <v>84</v>
      </c>
      <c r="C1" s="262"/>
      <c r="D1" s="158"/>
      <c r="E1" s="158"/>
      <c r="F1" s="158"/>
      <c r="G1" s="158"/>
      <c r="H1" s="158"/>
      <c r="I1" s="158"/>
      <c r="J1" s="158"/>
      <c r="K1" s="158"/>
      <c r="L1" s="157"/>
      <c r="M1" s="157"/>
      <c r="N1" s="157"/>
      <c r="O1" s="157"/>
      <c r="P1" s="157"/>
    </row>
    <row r="2" spans="1:16" ht="28.5" customHeight="1" thickBot="1" x14ac:dyDescent="0.25">
      <c r="B2" s="290" t="s">
        <v>48</v>
      </c>
      <c r="C2" s="291"/>
      <c r="D2" s="291"/>
      <c r="E2" s="291"/>
      <c r="F2" s="291"/>
      <c r="G2" s="291"/>
      <c r="H2" s="291"/>
      <c r="I2" s="291"/>
      <c r="J2" s="291"/>
      <c r="K2" s="291"/>
      <c r="L2" s="224" t="s">
        <v>75</v>
      </c>
      <c r="M2" s="223">
        <v>1.02</v>
      </c>
      <c r="N2" s="287" t="s">
        <v>86</v>
      </c>
      <c r="O2" s="288"/>
      <c r="P2" s="289"/>
    </row>
    <row r="3" spans="1:16" ht="26.65" customHeight="1" thickBot="1" x14ac:dyDescent="0.25">
      <c r="B3" s="301" t="s">
        <v>0</v>
      </c>
      <c r="C3" s="302"/>
      <c r="D3" s="302"/>
      <c r="E3" s="302"/>
      <c r="F3" s="302"/>
      <c r="G3" s="302"/>
      <c r="H3" s="302"/>
      <c r="I3" s="302"/>
      <c r="J3" s="302"/>
      <c r="K3" s="302"/>
      <c r="L3" s="260" t="s">
        <v>76</v>
      </c>
      <c r="M3" s="261"/>
      <c r="N3" s="162">
        <v>63</v>
      </c>
      <c r="O3" s="285" t="s">
        <v>77</v>
      </c>
      <c r="P3" s="286"/>
    </row>
    <row r="4" spans="1:16" ht="28.5" customHeight="1" thickBot="1" x14ac:dyDescent="0.25">
      <c r="B4" s="129" t="s">
        <v>49</v>
      </c>
      <c r="C4" s="130" t="s">
        <v>69</v>
      </c>
      <c r="D4" s="131" t="s">
        <v>56</v>
      </c>
      <c r="E4" s="131" t="s">
        <v>57</v>
      </c>
      <c r="F4" s="132" t="s">
        <v>1</v>
      </c>
      <c r="G4" s="132" t="s">
        <v>2</v>
      </c>
      <c r="H4" s="132" t="s">
        <v>3</v>
      </c>
      <c r="I4" s="132" t="s">
        <v>4</v>
      </c>
      <c r="J4" s="132" t="s">
        <v>5</v>
      </c>
      <c r="K4" s="169" t="s">
        <v>6</v>
      </c>
      <c r="L4" s="172" t="s">
        <v>58</v>
      </c>
      <c r="M4" s="173" t="s">
        <v>70</v>
      </c>
      <c r="N4" s="163" t="s">
        <v>72</v>
      </c>
      <c r="O4" s="285"/>
      <c r="P4" s="286"/>
    </row>
    <row r="5" spans="1:16" ht="14.25" x14ac:dyDescent="0.2">
      <c r="A5" s="99">
        <v>1</v>
      </c>
      <c r="B5" s="133" t="s">
        <v>50</v>
      </c>
      <c r="C5" s="134">
        <v>0</v>
      </c>
      <c r="D5" s="135">
        <f>(C5*M5)/100</f>
        <v>0</v>
      </c>
      <c r="E5" s="136">
        <f>(L5/M5)</f>
        <v>0</v>
      </c>
      <c r="F5" s="137">
        <f t="shared" ref="F5:F12" si="0">SUM(E5*D5)</f>
        <v>0</v>
      </c>
      <c r="G5" s="137">
        <f>(F5*M2)</f>
        <v>0</v>
      </c>
      <c r="H5" s="137">
        <f>(G5*M2)</f>
        <v>0</v>
      </c>
      <c r="I5" s="137">
        <f>(H5*M2)</f>
        <v>0</v>
      </c>
      <c r="J5" s="137">
        <f>(I5*M2)</f>
        <v>0</v>
      </c>
      <c r="K5" s="170">
        <f t="shared" ref="K5:K13" si="1">SUM(F5:J5)</f>
        <v>0</v>
      </c>
      <c r="L5" s="174">
        <v>0</v>
      </c>
      <c r="M5" s="175">
        <v>9</v>
      </c>
      <c r="N5" s="164"/>
      <c r="O5" s="191" t="s">
        <v>79</v>
      </c>
      <c r="P5" s="192" t="s">
        <v>80</v>
      </c>
    </row>
    <row r="6" spans="1:16" ht="15" thickBot="1" x14ac:dyDescent="0.25">
      <c r="B6" s="138" t="s">
        <v>71</v>
      </c>
      <c r="C6" s="139">
        <f>SUM(O6)</f>
        <v>0</v>
      </c>
      <c r="D6" s="193">
        <f>D8</f>
        <v>0</v>
      </c>
      <c r="E6" s="140">
        <f>SUM(P6*21)</f>
        <v>0</v>
      </c>
      <c r="F6" s="141">
        <f t="shared" si="0"/>
        <v>0</v>
      </c>
      <c r="G6" s="141">
        <f>SUM(F6*M2)</f>
        <v>0</v>
      </c>
      <c r="H6" s="141">
        <f>SUM(G6*M2)</f>
        <v>0</v>
      </c>
      <c r="I6" s="141">
        <f>SUM(H6*M2)</f>
        <v>0</v>
      </c>
      <c r="J6" s="141">
        <f>SUM(I6*M2)</f>
        <v>0</v>
      </c>
      <c r="K6" s="171">
        <f>SUM(F6:J6)</f>
        <v>0</v>
      </c>
      <c r="L6" s="176"/>
      <c r="M6" s="177"/>
      <c r="N6" s="165">
        <v>0</v>
      </c>
      <c r="O6" s="100">
        <f>SUM(N6/N3)</f>
        <v>0</v>
      </c>
      <c r="P6" s="192">
        <f>SUM(L5/190)</f>
        <v>0</v>
      </c>
    </row>
    <row r="7" spans="1:16" ht="14.25" x14ac:dyDescent="0.2">
      <c r="A7" s="99">
        <v>2</v>
      </c>
      <c r="B7" s="133" t="s">
        <v>50</v>
      </c>
      <c r="C7" s="134">
        <v>0</v>
      </c>
      <c r="D7" s="135">
        <f>(C7*M7)/100</f>
        <v>0</v>
      </c>
      <c r="E7" s="136">
        <f>SUM(L7/M7)</f>
        <v>0</v>
      </c>
      <c r="F7" s="137">
        <f t="shared" si="0"/>
        <v>0</v>
      </c>
      <c r="G7" s="137">
        <f>(F7*M2)</f>
        <v>0</v>
      </c>
      <c r="H7" s="137">
        <f>(G7*M2)</f>
        <v>0</v>
      </c>
      <c r="I7" s="137">
        <f>(H7*M2)</f>
        <v>0</v>
      </c>
      <c r="J7" s="137">
        <f>(I7*M2)</f>
        <v>0</v>
      </c>
      <c r="K7" s="170">
        <f t="shared" si="1"/>
        <v>0</v>
      </c>
      <c r="L7" s="174">
        <v>0</v>
      </c>
      <c r="M7" s="175">
        <v>9</v>
      </c>
      <c r="N7" s="166"/>
      <c r="O7" s="101"/>
      <c r="P7" s="192"/>
    </row>
    <row r="8" spans="1:16" ht="15" thickBot="1" x14ac:dyDescent="0.25">
      <c r="B8" s="138" t="s">
        <v>71</v>
      </c>
      <c r="C8" s="142">
        <f>SUM(O8)</f>
        <v>0</v>
      </c>
      <c r="D8" s="193">
        <f>SUM(C6*3)</f>
        <v>0</v>
      </c>
      <c r="E8" s="140">
        <f>SUM(P8*21)</f>
        <v>0</v>
      </c>
      <c r="F8" s="141">
        <f t="shared" si="0"/>
        <v>0</v>
      </c>
      <c r="G8" s="141">
        <f>SUM(F8*M2)</f>
        <v>0</v>
      </c>
      <c r="H8" s="141">
        <f>SUM(G8*M2)</f>
        <v>0</v>
      </c>
      <c r="I8" s="141">
        <f>SUM(H8*M2)</f>
        <v>0</v>
      </c>
      <c r="J8" s="141">
        <f>SUM(I8*M2)</f>
        <v>0</v>
      </c>
      <c r="K8" s="171">
        <f>SUM(F8:J8)</f>
        <v>0</v>
      </c>
      <c r="L8" s="176"/>
      <c r="M8" s="177"/>
      <c r="N8" s="165">
        <v>0</v>
      </c>
      <c r="O8" s="100">
        <f>SUM(N8/N3)</f>
        <v>0</v>
      </c>
      <c r="P8" s="192">
        <f>SUM(L7/190)</f>
        <v>0</v>
      </c>
    </row>
    <row r="9" spans="1:16" ht="14.25" x14ac:dyDescent="0.2">
      <c r="A9" s="99">
        <v>3</v>
      </c>
      <c r="B9" s="133" t="s">
        <v>50</v>
      </c>
      <c r="C9" s="134">
        <v>0</v>
      </c>
      <c r="D9" s="135">
        <f>(C9*M9)/100</f>
        <v>0</v>
      </c>
      <c r="E9" s="136">
        <f>SUM(L9/M9)</f>
        <v>0</v>
      </c>
      <c r="F9" s="137">
        <f t="shared" si="0"/>
        <v>0</v>
      </c>
      <c r="G9" s="137">
        <f>(F9*M2)</f>
        <v>0</v>
      </c>
      <c r="H9" s="137">
        <f>(G9*M2)</f>
        <v>0</v>
      </c>
      <c r="I9" s="137">
        <f>(H9*M2)</f>
        <v>0</v>
      </c>
      <c r="J9" s="137">
        <f>(I9*M2)</f>
        <v>0</v>
      </c>
      <c r="K9" s="170">
        <f t="shared" si="1"/>
        <v>0</v>
      </c>
      <c r="L9" s="174">
        <v>0</v>
      </c>
      <c r="M9" s="175">
        <v>9</v>
      </c>
      <c r="N9" s="166"/>
      <c r="O9" s="101"/>
      <c r="P9" s="192"/>
    </row>
    <row r="10" spans="1:16" ht="15" thickBot="1" x14ac:dyDescent="0.25">
      <c r="B10" s="138" t="s">
        <v>71</v>
      </c>
      <c r="C10" s="142">
        <f>SUM(O10)</f>
        <v>0</v>
      </c>
      <c r="D10" s="193">
        <f>SUM(C10*3)</f>
        <v>0</v>
      </c>
      <c r="E10" s="140">
        <f>SUM(P10*21)</f>
        <v>0</v>
      </c>
      <c r="F10" s="141">
        <f t="shared" si="0"/>
        <v>0</v>
      </c>
      <c r="G10" s="141">
        <f>SUM(F10*M2)</f>
        <v>0</v>
      </c>
      <c r="H10" s="141">
        <f>SUM(G10*M2)</f>
        <v>0</v>
      </c>
      <c r="I10" s="141">
        <f>SUM(H10*M2)</f>
        <v>0</v>
      </c>
      <c r="J10" s="141">
        <f>SUM(I10*M2)</f>
        <v>0</v>
      </c>
      <c r="K10" s="171">
        <f>SUM(F10:J10)</f>
        <v>0</v>
      </c>
      <c r="L10" s="176"/>
      <c r="M10" s="177"/>
      <c r="N10" s="165">
        <v>0</v>
      </c>
      <c r="O10" s="100">
        <f>SUM(N10/N3)</f>
        <v>0</v>
      </c>
      <c r="P10" s="192">
        <f>SUM(L9/190)</f>
        <v>0</v>
      </c>
    </row>
    <row r="11" spans="1:16" ht="14.25" x14ac:dyDescent="0.2">
      <c r="A11" s="99">
        <v>4</v>
      </c>
      <c r="B11" s="133" t="s">
        <v>50</v>
      </c>
      <c r="C11" s="134">
        <v>0</v>
      </c>
      <c r="D11" s="135">
        <f>(C11*M11)/100</f>
        <v>0</v>
      </c>
      <c r="E11" s="136">
        <f>SUM(L11/M11)</f>
        <v>0</v>
      </c>
      <c r="F11" s="137">
        <f t="shared" si="0"/>
        <v>0</v>
      </c>
      <c r="G11" s="137">
        <f>(F11*M2)</f>
        <v>0</v>
      </c>
      <c r="H11" s="137">
        <f>(G11*M2)</f>
        <v>0</v>
      </c>
      <c r="I11" s="137">
        <f>(H11*M2)</f>
        <v>0</v>
      </c>
      <c r="J11" s="137">
        <f>(I11*M2)</f>
        <v>0</v>
      </c>
      <c r="K11" s="170">
        <f t="shared" si="1"/>
        <v>0</v>
      </c>
      <c r="L11" s="174">
        <v>0</v>
      </c>
      <c r="M11" s="175">
        <v>9</v>
      </c>
      <c r="N11" s="166"/>
      <c r="O11" s="101"/>
      <c r="P11" s="192"/>
    </row>
    <row r="12" spans="1:16" ht="15" thickBot="1" x14ac:dyDescent="0.25">
      <c r="B12" s="138" t="s">
        <v>71</v>
      </c>
      <c r="C12" s="142">
        <f>SUM(O12)</f>
        <v>0</v>
      </c>
      <c r="D12" s="193">
        <f>SUM(C12*3)</f>
        <v>0</v>
      </c>
      <c r="E12" s="140">
        <f>SUM(P12*21)</f>
        <v>0</v>
      </c>
      <c r="F12" s="141">
        <f t="shared" si="0"/>
        <v>0</v>
      </c>
      <c r="G12" s="141">
        <f>SUM(F12*M2)</f>
        <v>0</v>
      </c>
      <c r="H12" s="141">
        <f>SUM(G12*M2)</f>
        <v>0</v>
      </c>
      <c r="I12" s="141">
        <f>SUM(H12*M2)</f>
        <v>0</v>
      </c>
      <c r="J12" s="141">
        <f>SUM(I12*M2)</f>
        <v>0</v>
      </c>
      <c r="K12" s="171">
        <f>SUM(F12:J12)</f>
        <v>0</v>
      </c>
      <c r="L12" s="178"/>
      <c r="M12" s="179"/>
      <c r="N12" s="167">
        <v>0</v>
      </c>
      <c r="O12" s="168">
        <f>SUM(N12/N3)</f>
        <v>0</v>
      </c>
      <c r="P12" s="192">
        <f>SUM(L11/190)</f>
        <v>0</v>
      </c>
    </row>
    <row r="13" spans="1:16" s="5" customFormat="1" ht="15" x14ac:dyDescent="0.25">
      <c r="A13" s="148"/>
      <c r="B13" s="143" t="s">
        <v>43</v>
      </c>
      <c r="C13" s="144"/>
      <c r="D13" s="145"/>
      <c r="E13" s="145"/>
      <c r="F13" s="146">
        <f>SUM(F5:F11)</f>
        <v>0</v>
      </c>
      <c r="G13" s="146">
        <f>SUM(G5:G11)</f>
        <v>0</v>
      </c>
      <c r="H13" s="146">
        <f>SUM(H5:H11)</f>
        <v>0</v>
      </c>
      <c r="I13" s="146">
        <f>SUM(I5:I11)</f>
        <v>0</v>
      </c>
      <c r="J13" s="146">
        <f>SUM(J5:J11)</f>
        <v>0</v>
      </c>
      <c r="K13" s="147">
        <f t="shared" si="1"/>
        <v>0</v>
      </c>
      <c r="L13" s="189" t="s">
        <v>95</v>
      </c>
      <c r="M13" s="190"/>
      <c r="N13" s="190"/>
      <c r="O13" s="190"/>
      <c r="P13" s="190"/>
    </row>
    <row r="14" spans="1:16" ht="14.25" x14ac:dyDescent="0.2">
      <c r="B14" s="34" t="s">
        <v>40</v>
      </c>
      <c r="C14" s="67"/>
      <c r="D14" s="68">
        <v>0.36530000000000001</v>
      </c>
      <c r="E14" s="68"/>
      <c r="F14" s="35">
        <f>F13*D14</f>
        <v>0</v>
      </c>
      <c r="G14" s="35">
        <f>G13*D14</f>
        <v>0</v>
      </c>
      <c r="H14" s="35">
        <f>H13*D14</f>
        <v>0</v>
      </c>
      <c r="I14" s="35">
        <f>I13*D14</f>
        <v>0</v>
      </c>
      <c r="J14" s="35">
        <f>J13*D14</f>
        <v>0</v>
      </c>
      <c r="K14" s="104">
        <f>SUM(F14:J14)</f>
        <v>0</v>
      </c>
      <c r="L14" s="263" t="s">
        <v>96</v>
      </c>
      <c r="M14" s="264"/>
      <c r="N14" s="264"/>
      <c r="O14" s="264"/>
      <c r="P14" s="264"/>
    </row>
    <row r="15" spans="1:16" ht="32.25" customHeight="1" x14ac:dyDescent="0.2">
      <c r="B15" s="12"/>
      <c r="C15" s="12"/>
      <c r="D15" s="12"/>
      <c r="E15" s="12"/>
      <c r="F15" s="12"/>
      <c r="G15" s="12"/>
      <c r="H15" s="12"/>
      <c r="I15" s="12"/>
      <c r="J15" s="12"/>
      <c r="K15" s="106"/>
      <c r="L15" s="265" t="s">
        <v>97</v>
      </c>
      <c r="M15" s="266"/>
      <c r="N15" s="266"/>
      <c r="O15" s="266"/>
      <c r="P15" s="266"/>
    </row>
    <row r="16" spans="1:16" ht="26.65" customHeight="1" x14ac:dyDescent="0.2">
      <c r="B16" s="298" t="s">
        <v>7</v>
      </c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6" ht="21" customHeight="1" thickBot="1" x14ac:dyDescent="0.25">
      <c r="B17" s="215"/>
      <c r="C17" s="216"/>
      <c r="D17" s="216"/>
      <c r="E17" s="216"/>
      <c r="F17" s="216"/>
      <c r="G17" s="216"/>
      <c r="H17" s="216"/>
      <c r="I17" s="216"/>
      <c r="J17" s="216"/>
      <c r="K17" s="216"/>
      <c r="L17" s="258" t="s">
        <v>89</v>
      </c>
      <c r="M17" s="258"/>
    </row>
    <row r="18" spans="1:16" ht="15" x14ac:dyDescent="0.25">
      <c r="B18" s="22" t="s">
        <v>8</v>
      </c>
      <c r="C18" s="159" t="s">
        <v>55</v>
      </c>
      <c r="D18" s="160" t="s">
        <v>73</v>
      </c>
      <c r="E18" s="160" t="s">
        <v>60</v>
      </c>
      <c r="F18" s="13"/>
      <c r="G18" s="13"/>
      <c r="H18" s="13"/>
      <c r="I18" s="13"/>
      <c r="J18" s="13"/>
      <c r="K18" s="180"/>
      <c r="L18" s="182" t="s">
        <v>58</v>
      </c>
      <c r="M18" s="183" t="s">
        <v>74</v>
      </c>
    </row>
    <row r="19" spans="1:16" ht="14.25" x14ac:dyDescent="0.2">
      <c r="A19" s="99">
        <v>1</v>
      </c>
      <c r="B19" s="128" t="s">
        <v>98</v>
      </c>
      <c r="C19" s="102">
        <v>0</v>
      </c>
      <c r="D19" s="107">
        <v>0</v>
      </c>
      <c r="E19" s="64">
        <f>SUM(L19/M19)</f>
        <v>0</v>
      </c>
      <c r="F19" s="110">
        <f>SUM(C19*D19*E19)</f>
        <v>0</v>
      </c>
      <c r="G19" s="110">
        <f>SUM(F19*M2)</f>
        <v>0</v>
      </c>
      <c r="H19" s="110">
        <f t="shared" ref="G19:J20" si="2">G19*1.02</f>
        <v>0</v>
      </c>
      <c r="I19" s="110">
        <f t="shared" si="2"/>
        <v>0</v>
      </c>
      <c r="J19" s="110">
        <f t="shared" si="2"/>
        <v>0</v>
      </c>
      <c r="K19" s="181">
        <f>SUM(F19:J19)</f>
        <v>0</v>
      </c>
      <c r="L19" s="174">
        <v>0</v>
      </c>
      <c r="M19" s="177">
        <v>12</v>
      </c>
      <c r="N19" s="284" t="s">
        <v>91</v>
      </c>
      <c r="O19" s="240"/>
      <c r="P19" s="240"/>
    </row>
    <row r="20" spans="1:16" ht="15" thickBot="1" x14ac:dyDescent="0.25">
      <c r="A20" s="99">
        <v>2</v>
      </c>
      <c r="B20" s="128" t="s">
        <v>99</v>
      </c>
      <c r="C20" s="102">
        <v>0</v>
      </c>
      <c r="D20" s="107">
        <v>0</v>
      </c>
      <c r="E20" s="64">
        <f>SUM(L20/M20)</f>
        <v>0</v>
      </c>
      <c r="F20" s="110">
        <f>SUM(C20*D20*E20)</f>
        <v>0</v>
      </c>
      <c r="G20" s="110">
        <f t="shared" si="2"/>
        <v>0</v>
      </c>
      <c r="H20" s="110">
        <f t="shared" si="2"/>
        <v>0</v>
      </c>
      <c r="I20" s="110">
        <f t="shared" si="2"/>
        <v>0</v>
      </c>
      <c r="J20" s="110">
        <f t="shared" si="2"/>
        <v>0</v>
      </c>
      <c r="K20" s="181">
        <f>SUM(F20:J20)</f>
        <v>0</v>
      </c>
      <c r="L20" s="184">
        <v>0</v>
      </c>
      <c r="M20" s="179">
        <v>12</v>
      </c>
    </row>
    <row r="21" spans="1:16" s="6" customFormat="1" ht="15" x14ac:dyDescent="0.25">
      <c r="A21" s="149"/>
      <c r="B21" s="44" t="s">
        <v>9</v>
      </c>
      <c r="C21" s="70"/>
      <c r="D21" s="71"/>
      <c r="E21" s="71"/>
      <c r="F21" s="45">
        <f>SUM(F19:F20)</f>
        <v>0</v>
      </c>
      <c r="G21" s="45">
        <f>SUM(G19:G20)</f>
        <v>0</v>
      </c>
      <c r="H21" s="45">
        <f>SUM(H19:H20)</f>
        <v>0</v>
      </c>
      <c r="I21" s="45">
        <f>SUM(I19:I20)</f>
        <v>0</v>
      </c>
      <c r="J21" s="45">
        <f>SUM(J19:J20)</f>
        <v>0</v>
      </c>
      <c r="K21" s="111">
        <f>SUM(F21:J21)</f>
        <v>0</v>
      </c>
    </row>
    <row r="22" spans="1:16" ht="15" thickBot="1" x14ac:dyDescent="0.25">
      <c r="B22" s="34" t="s">
        <v>40</v>
      </c>
      <c r="C22" s="67"/>
      <c r="D22" s="68">
        <v>0.36530000000000001</v>
      </c>
      <c r="E22" s="68"/>
      <c r="F22" s="35">
        <f>F21*D22</f>
        <v>0</v>
      </c>
      <c r="G22" s="35">
        <f>G21*D22</f>
        <v>0</v>
      </c>
      <c r="H22" s="35">
        <f>H21*D22</f>
        <v>0</v>
      </c>
      <c r="I22" s="35">
        <f>I21*D22</f>
        <v>0</v>
      </c>
      <c r="J22" s="35">
        <f>J21*D22</f>
        <v>0</v>
      </c>
      <c r="K22" s="104">
        <f>SUM(F22:J22)</f>
        <v>0</v>
      </c>
      <c r="L22" s="258" t="s">
        <v>89</v>
      </c>
      <c r="M22" s="258"/>
    </row>
    <row r="23" spans="1:16" ht="15" x14ac:dyDescent="0.25">
      <c r="B23" s="23" t="s">
        <v>10</v>
      </c>
      <c r="C23" s="159" t="s">
        <v>55</v>
      </c>
      <c r="D23" s="160" t="s">
        <v>73</v>
      </c>
      <c r="E23" s="160" t="s">
        <v>60</v>
      </c>
      <c r="F23" s="13"/>
      <c r="G23" s="13"/>
      <c r="H23" s="13"/>
      <c r="I23" s="13"/>
      <c r="J23" s="13"/>
      <c r="K23" s="180"/>
      <c r="L23" s="182" t="s">
        <v>58</v>
      </c>
      <c r="M23" s="183" t="s">
        <v>74</v>
      </c>
    </row>
    <row r="24" spans="1:16" ht="14.25" x14ac:dyDescent="0.2">
      <c r="A24" s="99">
        <v>1</v>
      </c>
      <c r="B24" s="128" t="s">
        <v>100</v>
      </c>
      <c r="C24" s="102">
        <v>0</v>
      </c>
      <c r="D24" s="107">
        <v>0</v>
      </c>
      <c r="E24" s="64">
        <f>SUM(L24/M24)</f>
        <v>0</v>
      </c>
      <c r="F24" s="14">
        <f>SUM(E24*D24*C24)</f>
        <v>0</v>
      </c>
      <c r="G24" s="14">
        <f t="shared" ref="G24:J25" si="3">F24*1.02</f>
        <v>0</v>
      </c>
      <c r="H24" s="14">
        <f t="shared" si="3"/>
        <v>0</v>
      </c>
      <c r="I24" s="14">
        <f t="shared" si="3"/>
        <v>0</v>
      </c>
      <c r="J24" s="14">
        <f t="shared" si="3"/>
        <v>0</v>
      </c>
      <c r="K24" s="181">
        <f>SUM(F24:J24)</f>
        <v>0</v>
      </c>
      <c r="L24" s="174">
        <v>0</v>
      </c>
      <c r="M24" s="177">
        <v>12</v>
      </c>
    </row>
    <row r="25" spans="1:16" ht="15" thickBot="1" x14ac:dyDescent="0.25">
      <c r="A25" s="99">
        <v>2</v>
      </c>
      <c r="B25" s="128" t="s">
        <v>101</v>
      </c>
      <c r="C25" s="102">
        <v>0</v>
      </c>
      <c r="D25" s="107">
        <v>0</v>
      </c>
      <c r="E25" s="64">
        <f>SUM(L25/M25)</f>
        <v>0</v>
      </c>
      <c r="F25" s="14">
        <f>SUM(E25*D25*C25)</f>
        <v>0</v>
      </c>
      <c r="G25" s="14">
        <f t="shared" si="3"/>
        <v>0</v>
      </c>
      <c r="H25" s="14">
        <f t="shared" si="3"/>
        <v>0</v>
      </c>
      <c r="I25" s="14">
        <f t="shared" si="3"/>
        <v>0</v>
      </c>
      <c r="J25" s="14">
        <f t="shared" si="3"/>
        <v>0</v>
      </c>
      <c r="K25" s="181">
        <f>SUM(F25:J25)</f>
        <v>0</v>
      </c>
      <c r="L25" s="184">
        <v>0</v>
      </c>
      <c r="M25" s="179">
        <v>12</v>
      </c>
    </row>
    <row r="26" spans="1:16" s="6" customFormat="1" ht="15" x14ac:dyDescent="0.25">
      <c r="A26" s="149"/>
      <c r="B26" s="44" t="s">
        <v>11</v>
      </c>
      <c r="C26" s="70"/>
      <c r="D26" s="71"/>
      <c r="E26" s="71"/>
      <c r="F26" s="45">
        <f>SUM(F24:F25)</f>
        <v>0</v>
      </c>
      <c r="G26" s="45">
        <f>SUM(G24:G25)</f>
        <v>0</v>
      </c>
      <c r="H26" s="45">
        <f>SUM(H24:H25)</f>
        <v>0</v>
      </c>
      <c r="I26" s="45">
        <f>SUM(I24:I25)</f>
        <v>0</v>
      </c>
      <c r="J26" s="45">
        <f>SUM(J24:J25)</f>
        <v>0</v>
      </c>
      <c r="K26" s="111">
        <f>SUM(F26:J26)</f>
        <v>0</v>
      </c>
    </row>
    <row r="27" spans="1:16" ht="14.25" x14ac:dyDescent="0.2">
      <c r="B27" s="34" t="s">
        <v>40</v>
      </c>
      <c r="C27" s="67"/>
      <c r="D27" s="68">
        <v>0.36530000000000001</v>
      </c>
      <c r="E27" s="68"/>
      <c r="F27" s="35">
        <f>F26*D27</f>
        <v>0</v>
      </c>
      <c r="G27" s="35">
        <f>G26*D27</f>
        <v>0</v>
      </c>
      <c r="H27" s="35">
        <f>H26*D27</f>
        <v>0</v>
      </c>
      <c r="I27" s="35">
        <f>I26*D27</f>
        <v>0</v>
      </c>
      <c r="J27" s="35">
        <f>J26*D27</f>
        <v>0</v>
      </c>
      <c r="K27" s="104">
        <f>SUM(F27:J27)</f>
        <v>0</v>
      </c>
    </row>
    <row r="28" spans="1:16" ht="15.75" thickBot="1" x14ac:dyDescent="0.3">
      <c r="B28" s="23" t="s">
        <v>78</v>
      </c>
      <c r="C28" s="78"/>
      <c r="D28" s="77"/>
      <c r="E28" s="77"/>
      <c r="F28" s="12"/>
      <c r="G28" s="12"/>
      <c r="H28" s="12"/>
      <c r="I28" s="12"/>
      <c r="J28" s="12"/>
      <c r="K28" s="106"/>
      <c r="L28" s="259" t="s">
        <v>90</v>
      </c>
      <c r="M28" s="258"/>
    </row>
    <row r="29" spans="1:16" s="5" customFormat="1" ht="12" x14ac:dyDescent="0.2">
      <c r="A29" s="148"/>
      <c r="B29" s="60"/>
      <c r="C29" s="161" t="s">
        <v>55</v>
      </c>
      <c r="D29" s="161" t="s">
        <v>61</v>
      </c>
      <c r="E29" s="161" t="s">
        <v>53</v>
      </c>
      <c r="F29" s="61"/>
      <c r="G29" s="61"/>
      <c r="H29" s="61"/>
      <c r="I29" s="61"/>
      <c r="J29" s="61"/>
      <c r="K29" s="186"/>
      <c r="L29" s="182" t="s">
        <v>59</v>
      </c>
      <c r="M29" s="183" t="s">
        <v>54</v>
      </c>
    </row>
    <row r="30" spans="1:16" ht="15" thickBot="1" x14ac:dyDescent="0.25">
      <c r="B30" s="47"/>
      <c r="C30" s="108">
        <v>0</v>
      </c>
      <c r="D30" s="109">
        <v>15</v>
      </c>
      <c r="E30" s="73">
        <f>SUM(L30*M30)</f>
        <v>0</v>
      </c>
      <c r="F30" s="14">
        <f>SUM(E30*D30*C30)</f>
        <v>0</v>
      </c>
      <c r="G30" s="14">
        <f>F30*1.02</f>
        <v>0</v>
      </c>
      <c r="H30" s="14">
        <f>G30*1.02</f>
        <v>0</v>
      </c>
      <c r="I30" s="14">
        <f>H30*1.02</f>
        <v>0</v>
      </c>
      <c r="J30" s="14">
        <f>I30*1.02</f>
        <v>0</v>
      </c>
      <c r="K30" s="181">
        <f>SUM(F30:J30)</f>
        <v>0</v>
      </c>
      <c r="L30" s="187">
        <v>0</v>
      </c>
      <c r="M30" s="185">
        <v>52</v>
      </c>
      <c r="N30" s="284" t="s">
        <v>103</v>
      </c>
      <c r="O30" s="240"/>
      <c r="P30" s="240"/>
    </row>
    <row r="31" spans="1:16" s="6" customFormat="1" ht="15" x14ac:dyDescent="0.25">
      <c r="A31" s="149"/>
      <c r="B31" s="44" t="s">
        <v>42</v>
      </c>
      <c r="C31" s="70"/>
      <c r="D31" s="71"/>
      <c r="E31" s="79"/>
      <c r="F31" s="45">
        <f>SUM(F30)</f>
        <v>0</v>
      </c>
      <c r="G31" s="45">
        <f>SUM(G30)</f>
        <v>0</v>
      </c>
      <c r="H31" s="45">
        <f>SUM(H30)</f>
        <v>0</v>
      </c>
      <c r="I31" s="45">
        <f>SUM(I30)</f>
        <v>0</v>
      </c>
      <c r="J31" s="45">
        <f>SUM(J30)</f>
        <v>0</v>
      </c>
      <c r="K31" s="111">
        <f>SUM(F31:J31)</f>
        <v>0</v>
      </c>
    </row>
    <row r="32" spans="1:16" ht="15" thickBot="1" x14ac:dyDescent="0.25">
      <c r="B32" s="203" t="s">
        <v>40</v>
      </c>
      <c r="C32" s="76"/>
      <c r="D32" s="68">
        <v>7.6499999999999999E-2</v>
      </c>
      <c r="E32" s="68"/>
      <c r="F32" s="35">
        <f>F31*D32</f>
        <v>0</v>
      </c>
      <c r="G32" s="35">
        <f>G31*D32</f>
        <v>0</v>
      </c>
      <c r="H32" s="35">
        <f>H31*D32</f>
        <v>0</v>
      </c>
      <c r="I32" s="35">
        <f>I31*D32</f>
        <v>0</v>
      </c>
      <c r="J32" s="35">
        <f>J31*D32</f>
        <v>0</v>
      </c>
      <c r="K32" s="104">
        <f>SUM(F32:J32)</f>
        <v>0</v>
      </c>
    </row>
    <row r="33" spans="1:16" ht="14.25" x14ac:dyDescent="0.2">
      <c r="B33" s="214" t="s">
        <v>87</v>
      </c>
      <c r="C33" s="194"/>
      <c r="D33" s="83"/>
      <c r="E33" s="83"/>
      <c r="F33" s="56"/>
      <c r="G33" s="56"/>
      <c r="H33" s="56"/>
      <c r="I33" s="56"/>
      <c r="J33" s="56"/>
      <c r="K33" s="104"/>
    </row>
    <row r="34" spans="1:16" s="5" customFormat="1" ht="15.75" thickBot="1" x14ac:dyDescent="0.3">
      <c r="A34" s="148"/>
      <c r="B34" s="205" t="s">
        <v>88</v>
      </c>
      <c r="C34" s="195"/>
      <c r="D34" s="72"/>
      <c r="E34" s="72"/>
      <c r="F34" s="16"/>
      <c r="G34" s="16"/>
      <c r="H34" s="16"/>
      <c r="I34" s="16"/>
      <c r="J34" s="16"/>
      <c r="K34" s="105"/>
      <c r="L34" s="259" t="s">
        <v>90</v>
      </c>
      <c r="M34" s="258"/>
    </row>
    <row r="35" spans="1:16" s="5" customFormat="1" ht="12" x14ac:dyDescent="0.2">
      <c r="A35" s="148"/>
      <c r="B35" s="206"/>
      <c r="C35" s="196" t="s">
        <v>55</v>
      </c>
      <c r="D35" s="161" t="s">
        <v>61</v>
      </c>
      <c r="E35" s="161" t="s">
        <v>53</v>
      </c>
      <c r="F35" s="61"/>
      <c r="G35" s="61"/>
      <c r="H35" s="61"/>
      <c r="I35" s="61"/>
      <c r="J35" s="61"/>
      <c r="K35" s="186"/>
      <c r="L35" s="182" t="s">
        <v>59</v>
      </c>
      <c r="M35" s="183" t="s">
        <v>54</v>
      </c>
    </row>
    <row r="36" spans="1:16" s="5" customFormat="1" ht="14.25" x14ac:dyDescent="0.2">
      <c r="A36" s="148"/>
      <c r="B36" s="207"/>
      <c r="C36" s="197">
        <v>0</v>
      </c>
      <c r="D36" s="109">
        <v>20</v>
      </c>
      <c r="E36" s="73">
        <f>SUM(L36*M36)</f>
        <v>0</v>
      </c>
      <c r="F36" s="14">
        <f>SUM(E36*D36*C36)</f>
        <v>0</v>
      </c>
      <c r="G36" s="14">
        <f t="shared" ref="G36:J37" si="4">F36*1.02</f>
        <v>0</v>
      </c>
      <c r="H36" s="14">
        <f t="shared" si="4"/>
        <v>0</v>
      </c>
      <c r="I36" s="14">
        <f t="shared" si="4"/>
        <v>0</v>
      </c>
      <c r="J36" s="14">
        <f t="shared" si="4"/>
        <v>0</v>
      </c>
      <c r="K36" s="181">
        <f>SUM(F36:J36)</f>
        <v>0</v>
      </c>
      <c r="L36" s="188">
        <v>0</v>
      </c>
      <c r="M36" s="175">
        <v>36</v>
      </c>
      <c r="N36" s="282" t="s">
        <v>102</v>
      </c>
      <c r="O36" s="283"/>
      <c r="P36" s="283"/>
    </row>
    <row r="37" spans="1:16" s="6" customFormat="1" ht="15" thickBot="1" x14ac:dyDescent="0.25">
      <c r="A37" s="149"/>
      <c r="B37" s="207"/>
      <c r="C37" s="197">
        <v>0</v>
      </c>
      <c r="D37" s="127">
        <v>20</v>
      </c>
      <c r="E37" s="73">
        <f>SUM(L37*M37)</f>
        <v>0</v>
      </c>
      <c r="F37" s="14">
        <f>SUM(E37*D37*C37)</f>
        <v>0</v>
      </c>
      <c r="G37" s="14">
        <f t="shared" si="4"/>
        <v>0</v>
      </c>
      <c r="H37" s="14">
        <f t="shared" si="4"/>
        <v>0</v>
      </c>
      <c r="I37" s="14">
        <f t="shared" si="4"/>
        <v>0</v>
      </c>
      <c r="J37" s="14">
        <f t="shared" si="4"/>
        <v>0</v>
      </c>
      <c r="K37" s="181">
        <f>SUM(F37:J37)</f>
        <v>0</v>
      </c>
      <c r="L37" s="187">
        <v>0</v>
      </c>
      <c r="M37" s="185">
        <v>36</v>
      </c>
      <c r="N37" s="282"/>
      <c r="O37" s="283"/>
      <c r="P37" s="283"/>
    </row>
    <row r="38" spans="1:16" ht="15" x14ac:dyDescent="0.25">
      <c r="B38" s="208" t="s">
        <v>51</v>
      </c>
      <c r="C38" s="198"/>
      <c r="D38" s="74"/>
      <c r="E38" s="75"/>
      <c r="F38" s="45">
        <f>SUM(F36:F37)</f>
        <v>0</v>
      </c>
      <c r="G38" s="45">
        <f>SUM(G36:G37)</f>
        <v>0</v>
      </c>
      <c r="H38" s="45">
        <f>SUM(H36:H37)</f>
        <v>0</v>
      </c>
      <c r="I38" s="45">
        <f>SUM(I36:I37)</f>
        <v>0</v>
      </c>
      <c r="J38" s="45">
        <f>SUM(J36:J37)</f>
        <v>0</v>
      </c>
      <c r="K38" s="111">
        <f>SUM(F38:J38)</f>
        <v>0</v>
      </c>
    </row>
    <row r="39" spans="1:16" ht="14.25" x14ac:dyDescent="0.2">
      <c r="B39" s="209" t="s">
        <v>52</v>
      </c>
      <c r="C39" s="199"/>
      <c r="D39" s="68"/>
      <c r="E39" s="68"/>
      <c r="F39" s="35"/>
      <c r="G39" s="35"/>
      <c r="H39" s="35"/>
      <c r="I39" s="35"/>
      <c r="J39" s="35"/>
      <c r="K39" s="104"/>
    </row>
    <row r="40" spans="1:16" ht="14.25" x14ac:dyDescent="0.2">
      <c r="B40" s="210"/>
      <c r="C40" s="200"/>
      <c r="D40" s="77"/>
      <c r="E40" s="77"/>
      <c r="F40" s="12"/>
      <c r="G40" s="12"/>
      <c r="H40" s="12"/>
      <c r="I40" s="12"/>
      <c r="J40" s="12"/>
      <c r="K40" s="106"/>
    </row>
    <row r="41" spans="1:16" ht="15.75" thickBot="1" x14ac:dyDescent="0.3">
      <c r="B41" s="211" t="s">
        <v>85</v>
      </c>
      <c r="C41" s="201"/>
      <c r="D41" s="77"/>
      <c r="E41" s="77"/>
      <c r="F41" s="12"/>
      <c r="G41" s="12"/>
      <c r="H41" s="12"/>
      <c r="I41" s="12"/>
      <c r="J41" s="12"/>
      <c r="K41" s="106"/>
      <c r="L41" s="259" t="s">
        <v>90</v>
      </c>
      <c r="M41" s="258"/>
    </row>
    <row r="42" spans="1:16" s="5" customFormat="1" ht="12" x14ac:dyDescent="0.2">
      <c r="A42" s="148"/>
      <c r="B42" s="206"/>
      <c r="C42" s="196" t="s">
        <v>55</v>
      </c>
      <c r="D42" s="161" t="s">
        <v>61</v>
      </c>
      <c r="E42" s="161" t="s">
        <v>53</v>
      </c>
      <c r="F42" s="61"/>
      <c r="G42" s="61"/>
      <c r="H42" s="61"/>
      <c r="I42" s="61"/>
      <c r="J42" s="61"/>
      <c r="K42" s="186"/>
      <c r="L42" s="182" t="s">
        <v>59</v>
      </c>
      <c r="M42" s="183" t="s">
        <v>54</v>
      </c>
      <c r="N42" s="256" t="s">
        <v>103</v>
      </c>
      <c r="O42" s="257"/>
      <c r="P42" s="257"/>
    </row>
    <row r="43" spans="1:16" ht="15" thickBot="1" x14ac:dyDescent="0.25">
      <c r="B43" s="212"/>
      <c r="C43" s="202">
        <v>0</v>
      </c>
      <c r="D43" s="109">
        <v>15</v>
      </c>
      <c r="E43" s="73">
        <f>SUM(L43*M43)</f>
        <v>0</v>
      </c>
      <c r="F43" s="14">
        <f>SUM(E43*D43*C43)</f>
        <v>0</v>
      </c>
      <c r="G43" s="14">
        <f>F43*1.02</f>
        <v>0</v>
      </c>
      <c r="H43" s="14">
        <f>G43*1.02</f>
        <v>0</v>
      </c>
      <c r="I43" s="14">
        <f>H43*1.02</f>
        <v>0</v>
      </c>
      <c r="J43" s="14">
        <f>I43*1.02</f>
        <v>0</v>
      </c>
      <c r="K43" s="181">
        <f>SUM(F43:J43)</f>
        <v>0</v>
      </c>
      <c r="L43" s="187">
        <v>0</v>
      </c>
      <c r="M43" s="185">
        <v>36</v>
      </c>
      <c r="N43" s="256"/>
      <c r="O43" s="257"/>
      <c r="P43" s="257"/>
    </row>
    <row r="44" spans="1:16" s="6" customFormat="1" ht="15" x14ac:dyDescent="0.25">
      <c r="A44" s="149"/>
      <c r="B44" s="208" t="s">
        <v>42</v>
      </c>
      <c r="C44" s="198"/>
      <c r="D44" s="71"/>
      <c r="E44" s="79"/>
      <c r="F44" s="45">
        <f>SUM(F43)</f>
        <v>0</v>
      </c>
      <c r="G44" s="45">
        <f>SUM(G43)</f>
        <v>0</v>
      </c>
      <c r="H44" s="45">
        <f>SUM(H43)</f>
        <v>0</v>
      </c>
      <c r="I44" s="45">
        <f>SUM(I43)</f>
        <v>0</v>
      </c>
      <c r="J44" s="45">
        <f>SUM(J43)</f>
        <v>0</v>
      </c>
      <c r="K44" s="111">
        <f>SUM(F44:J44)</f>
        <v>0</v>
      </c>
    </row>
    <row r="45" spans="1:16" ht="15" thickBot="1" x14ac:dyDescent="0.25">
      <c r="B45" s="213" t="s">
        <v>52</v>
      </c>
      <c r="C45" s="199"/>
      <c r="D45" s="68"/>
      <c r="E45" s="68"/>
      <c r="F45" s="35"/>
      <c r="G45" s="35"/>
      <c r="H45" s="35"/>
      <c r="I45" s="35"/>
      <c r="J45" s="35"/>
      <c r="K45" s="104"/>
    </row>
    <row r="46" spans="1:16" ht="13.15" customHeight="1" x14ac:dyDescent="0.2">
      <c r="B46" s="204"/>
      <c r="C46" s="80"/>
      <c r="D46" s="81"/>
      <c r="E46" s="81"/>
      <c r="F46" s="11"/>
      <c r="G46" s="11"/>
      <c r="H46" s="11"/>
      <c r="I46" s="11"/>
      <c r="J46" s="11"/>
      <c r="K46" s="112"/>
    </row>
    <row r="47" spans="1:16" ht="14.25" x14ac:dyDescent="0.2">
      <c r="B47" s="55"/>
      <c r="C47" s="82"/>
      <c r="D47" s="83"/>
      <c r="E47" s="83"/>
      <c r="F47" s="56"/>
      <c r="G47" s="56"/>
      <c r="H47" s="56"/>
      <c r="I47" s="56"/>
      <c r="J47" s="56"/>
      <c r="K47" s="104"/>
    </row>
    <row r="48" spans="1:16" s="5" customFormat="1" ht="15" x14ac:dyDescent="0.25">
      <c r="A48" s="148"/>
      <c r="B48" s="51" t="s">
        <v>44</v>
      </c>
      <c r="C48" s="84"/>
      <c r="D48" s="85"/>
      <c r="E48" s="85"/>
      <c r="F48" s="50">
        <f>SUM(F21+F26+F38+F44)</f>
        <v>0</v>
      </c>
      <c r="G48" s="50">
        <f>SUM(G21+G26+G38+G44)</f>
        <v>0</v>
      </c>
      <c r="H48" s="50">
        <f>SUM(H21+H26+H38+H44)</f>
        <v>0</v>
      </c>
      <c r="I48" s="50">
        <f>SUM(I21+I26+I38+I44)</f>
        <v>0</v>
      </c>
      <c r="J48" s="50">
        <f>SUM(J21+J26+J38+J44)</f>
        <v>0</v>
      </c>
      <c r="K48" s="113">
        <f t="shared" ref="K48:K55" si="5">SUM(F48:J48)</f>
        <v>0</v>
      </c>
    </row>
    <row r="49" spans="1:13" ht="15" x14ac:dyDescent="0.25">
      <c r="B49" s="57" t="s">
        <v>12</v>
      </c>
      <c r="C49" s="86"/>
      <c r="D49" s="87"/>
      <c r="E49" s="87"/>
      <c r="F49" s="58">
        <f>SUM(F13+F48)</f>
        <v>0</v>
      </c>
      <c r="G49" s="58">
        <f>SUM(G13+G48)</f>
        <v>0</v>
      </c>
      <c r="H49" s="58">
        <f>SUM(H13+H48)</f>
        <v>0</v>
      </c>
      <c r="I49" s="58">
        <f>SUM(I13+I48)</f>
        <v>0</v>
      </c>
      <c r="J49" s="58">
        <f>SUM(J13+J48)</f>
        <v>0</v>
      </c>
      <c r="K49" s="114">
        <f t="shared" si="5"/>
        <v>0</v>
      </c>
    </row>
    <row r="50" spans="1:13" ht="15" x14ac:dyDescent="0.25">
      <c r="B50" s="57"/>
      <c r="C50" s="86"/>
      <c r="D50" s="87"/>
      <c r="E50" s="87"/>
      <c r="F50" s="58"/>
      <c r="G50" s="58"/>
      <c r="H50" s="58"/>
      <c r="I50" s="58"/>
      <c r="J50" s="58"/>
      <c r="K50" s="114"/>
    </row>
    <row r="51" spans="1:13" ht="14.25" x14ac:dyDescent="0.2">
      <c r="B51" s="26"/>
      <c r="C51" s="88"/>
      <c r="D51" s="77"/>
      <c r="E51" s="77"/>
      <c r="F51" s="14"/>
      <c r="G51" s="14"/>
      <c r="H51" s="14"/>
      <c r="I51" s="14"/>
      <c r="J51" s="14"/>
      <c r="K51" s="104"/>
    </row>
    <row r="52" spans="1:13" ht="15.75" x14ac:dyDescent="0.25">
      <c r="B52" s="292" t="s">
        <v>32</v>
      </c>
      <c r="C52" s="293"/>
      <c r="D52" s="293"/>
      <c r="E52" s="293"/>
      <c r="F52" s="293"/>
      <c r="G52" s="293"/>
      <c r="H52" s="293"/>
      <c r="I52" s="293"/>
      <c r="J52" s="293"/>
      <c r="K52" s="294"/>
    </row>
    <row r="53" spans="1:13" s="5" customFormat="1" ht="15" x14ac:dyDescent="0.25">
      <c r="A53" s="148"/>
      <c r="B53" s="48" t="s">
        <v>45</v>
      </c>
      <c r="C53" s="48"/>
      <c r="D53" s="49"/>
      <c r="E53" s="49"/>
      <c r="F53" s="50">
        <f t="shared" ref="F53:K53" si="6">SUM(F14+F22+F27+F32)</f>
        <v>0</v>
      </c>
      <c r="G53" s="50">
        <f t="shared" si="6"/>
        <v>0</v>
      </c>
      <c r="H53" s="50">
        <f t="shared" si="6"/>
        <v>0</v>
      </c>
      <c r="I53" s="50">
        <f t="shared" si="6"/>
        <v>0</v>
      </c>
      <c r="J53" s="50">
        <f t="shared" si="6"/>
        <v>0</v>
      </c>
      <c r="K53" s="50">
        <f t="shared" si="6"/>
        <v>0</v>
      </c>
    </row>
    <row r="54" spans="1:13" s="5" customFormat="1" ht="15" x14ac:dyDescent="0.25">
      <c r="A54" s="148"/>
      <c r="B54" s="39"/>
      <c r="C54" s="39"/>
      <c r="D54" s="25"/>
      <c r="E54" s="25"/>
      <c r="F54" s="16"/>
      <c r="G54" s="16"/>
      <c r="H54" s="16"/>
      <c r="I54" s="16"/>
      <c r="J54" s="16"/>
      <c r="K54" s="16"/>
    </row>
    <row r="55" spans="1:13" ht="15.75" x14ac:dyDescent="0.25">
      <c r="B55" s="36" t="s">
        <v>33</v>
      </c>
      <c r="C55" s="36"/>
      <c r="D55" s="37"/>
      <c r="E55" s="37"/>
      <c r="F55" s="38">
        <f>SUM(F49+F53)</f>
        <v>0</v>
      </c>
      <c r="G55" s="38">
        <f>SUM(G49+G53)</f>
        <v>0</v>
      </c>
      <c r="H55" s="38">
        <f>SUM(H49+H53)</f>
        <v>0</v>
      </c>
      <c r="I55" s="38">
        <f>SUM(I49+I53)</f>
        <v>0</v>
      </c>
      <c r="J55" s="38">
        <f>SUM(J49+J53)</f>
        <v>0</v>
      </c>
      <c r="K55" s="38">
        <f t="shared" si="5"/>
        <v>0</v>
      </c>
    </row>
    <row r="56" spans="1:13" ht="14.65" customHeight="1" x14ac:dyDescent="0.2">
      <c r="B56" s="26"/>
      <c r="C56" s="26"/>
      <c r="D56" s="12"/>
      <c r="E56" s="12"/>
      <c r="F56" s="12"/>
      <c r="G56" s="12"/>
      <c r="H56" s="12"/>
      <c r="I56" s="12"/>
      <c r="J56" s="12"/>
      <c r="K56" s="12"/>
    </row>
    <row r="57" spans="1:13" ht="15.75" customHeight="1" x14ac:dyDescent="0.25">
      <c r="B57" s="303" t="s">
        <v>93</v>
      </c>
      <c r="C57" s="304"/>
      <c r="D57" s="304"/>
      <c r="E57" s="304"/>
      <c r="F57" s="304"/>
      <c r="G57" s="304"/>
      <c r="H57" s="304"/>
      <c r="I57" s="304"/>
      <c r="J57" s="304"/>
      <c r="K57" s="305"/>
      <c r="L57" s="239" t="s">
        <v>104</v>
      </c>
      <c r="M57" s="240"/>
    </row>
    <row r="58" spans="1:13" ht="13.15" customHeight="1" x14ac:dyDescent="0.25">
      <c r="B58" s="23"/>
      <c r="C58" s="122"/>
      <c r="D58" s="69"/>
      <c r="E58" s="69"/>
      <c r="F58" s="93">
        <v>0</v>
      </c>
      <c r="G58" s="93">
        <v>0</v>
      </c>
      <c r="H58" s="93">
        <v>0</v>
      </c>
      <c r="I58" s="93">
        <v>0</v>
      </c>
      <c r="J58" s="93">
        <v>0</v>
      </c>
      <c r="K58" s="104">
        <f>SUM(F58:J58)</f>
        <v>0</v>
      </c>
    </row>
    <row r="59" spans="1:13" ht="13.15" customHeight="1" x14ac:dyDescent="0.25">
      <c r="B59" s="23"/>
      <c r="C59" s="122"/>
      <c r="D59" s="69"/>
      <c r="E59" s="69"/>
      <c r="F59" s="93">
        <v>0</v>
      </c>
      <c r="G59" s="93">
        <v>0</v>
      </c>
      <c r="H59" s="93">
        <v>0</v>
      </c>
      <c r="I59" s="93">
        <v>0</v>
      </c>
      <c r="J59" s="93">
        <v>0</v>
      </c>
      <c r="K59" s="104">
        <f>SUM(F59:J59)</f>
        <v>0</v>
      </c>
    </row>
    <row r="60" spans="1:13" s="5" customFormat="1" ht="15" x14ac:dyDescent="0.25">
      <c r="A60" s="148"/>
      <c r="B60" s="21" t="s">
        <v>46</v>
      </c>
      <c r="C60" s="89"/>
      <c r="D60" s="90"/>
      <c r="E60" s="90"/>
      <c r="F60" s="15">
        <f>SUM(F58:F59)</f>
        <v>0</v>
      </c>
      <c r="G60" s="15">
        <f>SUM(G58:G59)</f>
        <v>0</v>
      </c>
      <c r="H60" s="15">
        <f>SUM(H58:H59)</f>
        <v>0</v>
      </c>
      <c r="I60" s="15">
        <f>SUM(I58:I59)</f>
        <v>0</v>
      </c>
      <c r="J60" s="15">
        <f>SUM(J58:J59)</f>
        <v>0</v>
      </c>
      <c r="K60" s="113">
        <f>SUM(F60:J60)</f>
        <v>0</v>
      </c>
    </row>
    <row r="61" spans="1:13" s="7" customFormat="1" ht="15" x14ac:dyDescent="0.25">
      <c r="A61" s="150"/>
      <c r="B61" s="27"/>
      <c r="C61" s="91"/>
      <c r="D61" s="92"/>
      <c r="E61" s="92"/>
      <c r="F61" s="17"/>
      <c r="G61" s="17"/>
      <c r="H61" s="17"/>
      <c r="I61" s="17"/>
      <c r="J61" s="17"/>
      <c r="K61" s="115"/>
    </row>
    <row r="62" spans="1:13" ht="16.899999999999999" customHeight="1" x14ac:dyDescent="0.25">
      <c r="B62" s="292" t="s">
        <v>31</v>
      </c>
      <c r="C62" s="293"/>
      <c r="D62" s="293"/>
      <c r="E62" s="293"/>
      <c r="F62" s="293"/>
      <c r="G62" s="293"/>
      <c r="H62" s="293"/>
      <c r="I62" s="293"/>
      <c r="J62" s="293"/>
      <c r="K62" s="294"/>
    </row>
    <row r="63" spans="1:13" ht="14.25" x14ac:dyDescent="0.2">
      <c r="B63" s="52" t="s">
        <v>13</v>
      </c>
      <c r="C63" s="156"/>
      <c r="D63" s="69"/>
      <c r="E63" s="69"/>
      <c r="F63" s="93">
        <v>0</v>
      </c>
      <c r="G63" s="93">
        <v>0</v>
      </c>
      <c r="H63" s="93">
        <v>0</v>
      </c>
      <c r="I63" s="93">
        <v>0</v>
      </c>
      <c r="J63" s="93">
        <v>0</v>
      </c>
      <c r="K63" s="104">
        <f>SUM(F63:J63)</f>
        <v>0</v>
      </c>
    </row>
    <row r="64" spans="1:13" ht="14.25" x14ac:dyDescent="0.2">
      <c r="B64" s="52" t="s">
        <v>14</v>
      </c>
      <c r="C64" s="156"/>
      <c r="D64" s="69"/>
      <c r="E64" s="69"/>
      <c r="F64" s="93">
        <v>0</v>
      </c>
      <c r="G64" s="93">
        <v>0</v>
      </c>
      <c r="H64" s="93">
        <v>0</v>
      </c>
      <c r="I64" s="93">
        <v>0</v>
      </c>
      <c r="J64" s="93">
        <v>0</v>
      </c>
      <c r="K64" s="104">
        <f>SUM(F64:J64)</f>
        <v>0</v>
      </c>
      <c r="L64" s="239" t="s">
        <v>108</v>
      </c>
      <c r="M64" s="240"/>
    </row>
    <row r="65" spans="1:13" s="5" customFormat="1" ht="15" x14ac:dyDescent="0.25">
      <c r="A65" s="148"/>
      <c r="B65" s="32" t="s">
        <v>47</v>
      </c>
      <c r="C65" s="65"/>
      <c r="D65" s="66"/>
      <c r="E65" s="66"/>
      <c r="F65" s="33">
        <f>SUM(F63:F64)</f>
        <v>0</v>
      </c>
      <c r="G65" s="33">
        <f>SUM(G63:G64)</f>
        <v>0</v>
      </c>
      <c r="H65" s="33">
        <f>SUM(H63:H64)</f>
        <v>0</v>
      </c>
      <c r="I65" s="33">
        <f>SUM(I63:I64)</f>
        <v>0</v>
      </c>
      <c r="J65" s="33">
        <f>SUM(J63:J64)</f>
        <v>0</v>
      </c>
      <c r="K65" s="105">
        <f>SUM(F65:J65)</f>
        <v>0</v>
      </c>
    </row>
    <row r="66" spans="1:13" s="8" customFormat="1" ht="14.25" x14ac:dyDescent="0.2">
      <c r="A66" s="151"/>
      <c r="B66" s="28"/>
      <c r="C66" s="28"/>
      <c r="D66" s="29"/>
      <c r="E66" s="29"/>
      <c r="F66" s="18"/>
      <c r="G66" s="18"/>
      <c r="H66" s="18"/>
      <c r="I66" s="18"/>
      <c r="J66" s="18"/>
      <c r="K66" s="116"/>
    </row>
    <row r="67" spans="1:13" ht="17.649999999999999" customHeight="1" x14ac:dyDescent="0.25">
      <c r="B67" s="292" t="s">
        <v>94</v>
      </c>
      <c r="C67" s="293"/>
      <c r="D67" s="293"/>
      <c r="E67" s="293"/>
      <c r="F67" s="293"/>
      <c r="G67" s="293"/>
      <c r="H67" s="293"/>
      <c r="I67" s="293"/>
      <c r="J67" s="293"/>
      <c r="K67" s="294"/>
      <c r="L67" s="239" t="s">
        <v>107</v>
      </c>
      <c r="M67" s="240"/>
    </row>
    <row r="68" spans="1:13" ht="15" x14ac:dyDescent="0.25">
      <c r="B68" s="23" t="s">
        <v>15</v>
      </c>
      <c r="C68" s="126"/>
      <c r="D68" s="96"/>
      <c r="E68" s="96"/>
      <c r="F68" s="12"/>
      <c r="G68" s="12"/>
      <c r="H68" s="12"/>
      <c r="I68" s="12"/>
      <c r="J68" s="12"/>
      <c r="K68" s="106"/>
    </row>
    <row r="69" spans="1:13" ht="14.25" x14ac:dyDescent="0.2">
      <c r="B69" s="12"/>
      <c r="C69" s="69"/>
      <c r="D69" s="69"/>
      <c r="E69" s="69"/>
      <c r="F69" s="93">
        <v>0</v>
      </c>
      <c r="G69" s="93">
        <v>0</v>
      </c>
      <c r="H69" s="93">
        <v>0</v>
      </c>
      <c r="I69" s="93">
        <v>0</v>
      </c>
      <c r="J69" s="93">
        <v>0</v>
      </c>
      <c r="K69" s="104">
        <f>SUM(F69:J69)</f>
        <v>0</v>
      </c>
    </row>
    <row r="70" spans="1:13" ht="15" x14ac:dyDescent="0.25">
      <c r="B70" s="23"/>
      <c r="C70" s="122"/>
      <c r="D70" s="69"/>
      <c r="E70" s="69"/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104">
        <f>SUM(F70:J70)</f>
        <v>0</v>
      </c>
    </row>
    <row r="71" spans="1:13" s="6" customFormat="1" ht="15" x14ac:dyDescent="0.25">
      <c r="A71" s="149"/>
      <c r="B71" s="44" t="s">
        <v>16</v>
      </c>
      <c r="C71" s="123"/>
      <c r="D71" s="124"/>
      <c r="E71" s="124"/>
      <c r="F71" s="45">
        <f>SUM(F69:F70)</f>
        <v>0</v>
      </c>
      <c r="G71" s="45">
        <f>SUM(G69:G70)</f>
        <v>0</v>
      </c>
      <c r="H71" s="45">
        <f>SUM(H69:H70)</f>
        <v>0</v>
      </c>
      <c r="I71" s="45">
        <f>SUM(I69:I70)</f>
        <v>0</v>
      </c>
      <c r="J71" s="45">
        <f>SUM(J69:J70)</f>
        <v>0</v>
      </c>
      <c r="K71" s="111">
        <f>SUM(F71:J71)</f>
        <v>0</v>
      </c>
    </row>
    <row r="72" spans="1:13" ht="15" x14ac:dyDescent="0.25">
      <c r="B72" s="23" t="s">
        <v>110</v>
      </c>
      <c r="C72" s="122"/>
      <c r="D72" s="69"/>
      <c r="E72" s="69"/>
      <c r="F72" s="12"/>
      <c r="G72" s="12"/>
      <c r="H72" s="12"/>
      <c r="I72" s="12"/>
      <c r="J72" s="12"/>
      <c r="K72" s="106"/>
    </row>
    <row r="73" spans="1:13" ht="14.25" x14ac:dyDescent="0.2">
      <c r="B73" s="12"/>
      <c r="C73" s="69"/>
      <c r="D73" s="69"/>
      <c r="E73" s="69"/>
      <c r="F73" s="93">
        <v>0</v>
      </c>
      <c r="G73" s="93">
        <v>0</v>
      </c>
      <c r="H73" s="93">
        <v>0</v>
      </c>
      <c r="I73" s="93">
        <v>0</v>
      </c>
      <c r="J73" s="93">
        <v>0</v>
      </c>
      <c r="K73" s="104">
        <f>SUM(F73:J73)</f>
        <v>0</v>
      </c>
    </row>
    <row r="74" spans="1:13" ht="14.25" x14ac:dyDescent="0.2">
      <c r="B74" s="12"/>
      <c r="C74" s="69"/>
      <c r="D74" s="69"/>
      <c r="E74" s="69"/>
      <c r="F74" s="93">
        <v>0</v>
      </c>
      <c r="G74" s="93">
        <v>0</v>
      </c>
      <c r="H74" s="93">
        <v>0</v>
      </c>
      <c r="I74" s="93">
        <v>0</v>
      </c>
      <c r="J74" s="93">
        <v>0</v>
      </c>
      <c r="K74" s="104">
        <f>SUM(F74:J74)</f>
        <v>0</v>
      </c>
    </row>
    <row r="75" spans="1:13" s="6" customFormat="1" ht="15" x14ac:dyDescent="0.25">
      <c r="A75" s="149"/>
      <c r="B75" s="44" t="s">
        <v>17</v>
      </c>
      <c r="C75" s="123"/>
      <c r="D75" s="124"/>
      <c r="E75" s="124"/>
      <c r="F75" s="45">
        <f>SUM(F73:F74)</f>
        <v>0</v>
      </c>
      <c r="G75" s="45">
        <f>SUM(G73:G74)</f>
        <v>0</v>
      </c>
      <c r="H75" s="45">
        <f>SUM(H73:H74)</f>
        <v>0</v>
      </c>
      <c r="I75" s="45">
        <f>SUM(I73:I74)</f>
        <v>0</v>
      </c>
      <c r="J75" s="45">
        <f>SUM(J73:J74)</f>
        <v>0</v>
      </c>
      <c r="K75" s="111">
        <f>SUM(F75:J75)</f>
        <v>0</v>
      </c>
    </row>
    <row r="76" spans="1:13" ht="15" x14ac:dyDescent="0.25">
      <c r="B76" s="23" t="s">
        <v>18</v>
      </c>
      <c r="C76" s="122"/>
      <c r="D76" s="69"/>
      <c r="E76" s="69"/>
      <c r="F76" s="12"/>
      <c r="G76" s="12"/>
      <c r="H76" s="12"/>
      <c r="I76" s="12"/>
      <c r="J76" s="12"/>
      <c r="K76" s="106"/>
    </row>
    <row r="77" spans="1:13" ht="14.25" x14ac:dyDescent="0.2">
      <c r="B77" s="12"/>
      <c r="C77" s="69"/>
      <c r="D77" s="69"/>
      <c r="E77" s="69"/>
      <c r="F77" s="93">
        <v>0</v>
      </c>
      <c r="G77" s="93">
        <v>0</v>
      </c>
      <c r="H77" s="93">
        <v>0</v>
      </c>
      <c r="I77" s="93">
        <v>0</v>
      </c>
      <c r="J77" s="93">
        <v>0</v>
      </c>
      <c r="K77" s="104">
        <f>SUM(F77:J77)</f>
        <v>0</v>
      </c>
    </row>
    <row r="78" spans="1:13" ht="14.25" x14ac:dyDescent="0.2">
      <c r="B78" s="12"/>
      <c r="C78" s="69"/>
      <c r="D78" s="69"/>
      <c r="E78" s="69"/>
      <c r="F78" s="93">
        <v>0</v>
      </c>
      <c r="G78" s="93">
        <v>0</v>
      </c>
      <c r="H78" s="93">
        <v>0</v>
      </c>
      <c r="I78" s="93">
        <v>0</v>
      </c>
      <c r="J78" s="93">
        <v>0</v>
      </c>
      <c r="K78" s="104">
        <f>SUM(F78:J78)</f>
        <v>0</v>
      </c>
    </row>
    <row r="79" spans="1:13" s="6" customFormat="1" ht="15" x14ac:dyDescent="0.25">
      <c r="A79" s="149"/>
      <c r="B79" s="44" t="s">
        <v>19</v>
      </c>
      <c r="C79" s="123"/>
      <c r="D79" s="124"/>
      <c r="E79" s="124"/>
      <c r="F79" s="45">
        <f>SUM(F77:F78)</f>
        <v>0</v>
      </c>
      <c r="G79" s="45">
        <f>SUM(G77:G78)</f>
        <v>0</v>
      </c>
      <c r="H79" s="45">
        <f>SUM(H77:H78)</f>
        <v>0</v>
      </c>
      <c r="I79" s="45">
        <f>SUM(I77:I78)</f>
        <v>0</v>
      </c>
      <c r="J79" s="45">
        <f>SUM(J77:J78)</f>
        <v>0</v>
      </c>
      <c r="K79" s="111">
        <f>SUM(F79:J79)</f>
        <v>0</v>
      </c>
    </row>
    <row r="80" spans="1:13" ht="15" x14ac:dyDescent="0.25">
      <c r="B80" s="23" t="s">
        <v>109</v>
      </c>
      <c r="C80" s="122"/>
      <c r="D80" s="69"/>
      <c r="E80" s="69"/>
      <c r="F80" s="12"/>
      <c r="G80" s="12"/>
      <c r="H80" s="12"/>
      <c r="I80" s="12"/>
      <c r="J80" s="12"/>
      <c r="K80" s="106"/>
    </row>
    <row r="81" spans="1:11" ht="15" x14ac:dyDescent="0.25">
      <c r="B81" s="23"/>
      <c r="C81" s="122"/>
      <c r="D81" s="69"/>
      <c r="E81" s="69"/>
      <c r="F81" s="93">
        <v>0</v>
      </c>
      <c r="G81" s="93">
        <v>0</v>
      </c>
      <c r="H81" s="93">
        <v>0</v>
      </c>
      <c r="I81" s="93">
        <v>0</v>
      </c>
      <c r="J81" s="93">
        <v>0</v>
      </c>
      <c r="K81" s="104">
        <f>SUM(F81:J81)</f>
        <v>0</v>
      </c>
    </row>
    <row r="82" spans="1:11" ht="15" x14ac:dyDescent="0.25">
      <c r="B82" s="23"/>
      <c r="C82" s="122"/>
      <c r="D82" s="69"/>
      <c r="E82" s="69"/>
      <c r="F82" s="93">
        <v>0</v>
      </c>
      <c r="G82" s="93">
        <v>0</v>
      </c>
      <c r="H82" s="93">
        <v>0</v>
      </c>
      <c r="I82" s="93">
        <v>0</v>
      </c>
      <c r="J82" s="93">
        <v>0</v>
      </c>
      <c r="K82" s="104">
        <f>SUM(F82:J82)</f>
        <v>0</v>
      </c>
    </row>
    <row r="83" spans="1:11" s="6" customFormat="1" ht="15" x14ac:dyDescent="0.25">
      <c r="A83" s="149"/>
      <c r="B83" s="44" t="s">
        <v>20</v>
      </c>
      <c r="C83" s="123"/>
      <c r="D83" s="124"/>
      <c r="E83" s="124"/>
      <c r="F83" s="45">
        <f>SUM(F81:F82)</f>
        <v>0</v>
      </c>
      <c r="G83" s="45">
        <f>SUM(G81:G82)</f>
        <v>0</v>
      </c>
      <c r="H83" s="45">
        <f>SUM(H81:H82)</f>
        <v>0</v>
      </c>
      <c r="I83" s="45">
        <f>SUM(I81:I82)</f>
        <v>0</v>
      </c>
      <c r="J83" s="45">
        <f>SUM(J81:J82)</f>
        <v>0</v>
      </c>
      <c r="K83" s="111">
        <f>SUM(F83:J83)</f>
        <v>0</v>
      </c>
    </row>
    <row r="84" spans="1:11" s="5" customFormat="1" ht="15" x14ac:dyDescent="0.25">
      <c r="A84" s="148"/>
      <c r="B84" s="32" t="s">
        <v>21</v>
      </c>
      <c r="C84" s="65"/>
      <c r="D84" s="66"/>
      <c r="E84" s="66"/>
      <c r="F84" s="33">
        <f>SUM(F71+F75+F79+F83)</f>
        <v>0</v>
      </c>
      <c r="G84" s="33">
        <f>SUM(G71+G75+G79+G83)</f>
        <v>0</v>
      </c>
      <c r="H84" s="33">
        <f>SUM(H71+H75+H79+H83)</f>
        <v>0</v>
      </c>
      <c r="I84" s="33">
        <f>SUM(I71+I75+I79+I83)</f>
        <v>0</v>
      </c>
      <c r="J84" s="33">
        <f>SUM(J71+J75+J79+J83)</f>
        <v>0</v>
      </c>
      <c r="K84" s="105">
        <f>SUM(F84:J84)</f>
        <v>0</v>
      </c>
    </row>
    <row r="85" spans="1:11" ht="14.25" x14ac:dyDescent="0.2">
      <c r="B85" s="12"/>
      <c r="C85" s="12"/>
      <c r="D85" s="12"/>
      <c r="E85" s="12"/>
      <c r="F85" s="12"/>
      <c r="G85" s="12"/>
      <c r="H85" s="12"/>
      <c r="I85" s="12"/>
      <c r="J85" s="12"/>
      <c r="K85" s="106"/>
    </row>
    <row r="86" spans="1:11" ht="13.15" customHeight="1" x14ac:dyDescent="0.25">
      <c r="B86" s="295" t="s">
        <v>22</v>
      </c>
      <c r="C86" s="296"/>
      <c r="D86" s="296"/>
      <c r="E86" s="296"/>
      <c r="F86" s="296"/>
      <c r="G86" s="296"/>
      <c r="H86" s="296"/>
      <c r="I86" s="296"/>
      <c r="J86" s="296"/>
      <c r="K86" s="297"/>
    </row>
    <row r="87" spans="1:11" ht="15" x14ac:dyDescent="0.25">
      <c r="B87" s="23" t="s">
        <v>23</v>
      </c>
      <c r="C87" s="267"/>
      <c r="D87" s="268"/>
      <c r="E87" s="269"/>
      <c r="F87" s="12"/>
      <c r="G87" s="12"/>
      <c r="H87" s="12"/>
      <c r="I87" s="12"/>
      <c r="J87" s="12"/>
      <c r="K87" s="106"/>
    </row>
    <row r="88" spans="1:11" ht="15" x14ac:dyDescent="0.25">
      <c r="B88" s="23"/>
      <c r="C88" s="273"/>
      <c r="D88" s="274"/>
      <c r="E88" s="275"/>
      <c r="F88" s="93">
        <v>0</v>
      </c>
      <c r="G88" s="93">
        <v>0</v>
      </c>
      <c r="H88" s="93">
        <v>0</v>
      </c>
      <c r="I88" s="93">
        <v>0</v>
      </c>
      <c r="J88" s="93">
        <v>0</v>
      </c>
      <c r="K88" s="104">
        <f t="shared" ref="K88:K94" si="7">SUM(F88:J88)</f>
        <v>0</v>
      </c>
    </row>
    <row r="89" spans="1:11" ht="15" x14ac:dyDescent="0.25">
      <c r="B89" s="23"/>
      <c r="C89" s="273"/>
      <c r="D89" s="274"/>
      <c r="E89" s="275"/>
      <c r="F89" s="93">
        <v>0</v>
      </c>
      <c r="G89" s="93">
        <v>0</v>
      </c>
      <c r="H89" s="93">
        <v>0</v>
      </c>
      <c r="I89" s="93">
        <v>0</v>
      </c>
      <c r="J89" s="93">
        <v>0</v>
      </c>
      <c r="K89" s="104">
        <f t="shared" si="7"/>
        <v>0</v>
      </c>
    </row>
    <row r="90" spans="1:11" ht="15" x14ac:dyDescent="0.25">
      <c r="B90" s="23"/>
      <c r="C90" s="273"/>
      <c r="D90" s="274"/>
      <c r="E90" s="275"/>
      <c r="F90" s="93">
        <v>0</v>
      </c>
      <c r="G90" s="93">
        <v>0</v>
      </c>
      <c r="H90" s="93">
        <v>0</v>
      </c>
      <c r="I90" s="93">
        <v>0</v>
      </c>
      <c r="J90" s="93">
        <v>0</v>
      </c>
      <c r="K90" s="104">
        <f t="shared" si="7"/>
        <v>0</v>
      </c>
    </row>
    <row r="91" spans="1:11" ht="15" x14ac:dyDescent="0.25">
      <c r="B91" s="23"/>
      <c r="C91" s="273"/>
      <c r="D91" s="274"/>
      <c r="E91" s="275"/>
      <c r="F91" s="93">
        <v>0</v>
      </c>
      <c r="G91" s="93">
        <v>0</v>
      </c>
      <c r="H91" s="93">
        <v>0</v>
      </c>
      <c r="I91" s="93">
        <v>0</v>
      </c>
      <c r="J91" s="93">
        <v>0</v>
      </c>
      <c r="K91" s="104">
        <f t="shared" si="7"/>
        <v>0</v>
      </c>
    </row>
    <row r="92" spans="1:11" ht="14.25" x14ac:dyDescent="0.2">
      <c r="B92" s="12"/>
      <c r="C92" s="273"/>
      <c r="D92" s="274"/>
      <c r="E92" s="275"/>
      <c r="F92" s="93">
        <v>0</v>
      </c>
      <c r="G92" s="93">
        <v>0</v>
      </c>
      <c r="H92" s="93">
        <v>0</v>
      </c>
      <c r="I92" s="93">
        <v>0</v>
      </c>
      <c r="J92" s="93">
        <v>0</v>
      </c>
      <c r="K92" s="104">
        <f t="shared" si="7"/>
        <v>0</v>
      </c>
    </row>
    <row r="93" spans="1:11" ht="14.25" x14ac:dyDescent="0.2">
      <c r="B93" s="12"/>
      <c r="C93" s="270"/>
      <c r="D93" s="271"/>
      <c r="E93" s="272"/>
      <c r="F93" s="93">
        <v>0</v>
      </c>
      <c r="G93" s="93">
        <v>0</v>
      </c>
      <c r="H93" s="93">
        <v>0</v>
      </c>
      <c r="I93" s="93">
        <v>0</v>
      </c>
      <c r="J93" s="93">
        <v>0</v>
      </c>
      <c r="K93" s="104">
        <f t="shared" si="7"/>
        <v>0</v>
      </c>
    </row>
    <row r="94" spans="1:11" s="6" customFormat="1" ht="15" x14ac:dyDescent="0.25">
      <c r="A94" s="149"/>
      <c r="B94" s="44" t="s">
        <v>24</v>
      </c>
      <c r="C94" s="250"/>
      <c r="D94" s="251"/>
      <c r="E94" s="252"/>
      <c r="F94" s="45">
        <f>SUM(F88:F93)</f>
        <v>0</v>
      </c>
      <c r="G94" s="45">
        <f>SUM(G88:G93)</f>
        <v>0</v>
      </c>
      <c r="H94" s="45">
        <f>SUM(H88:H93)</f>
        <v>0</v>
      </c>
      <c r="I94" s="45">
        <f>SUM(I88:I93)</f>
        <v>0</v>
      </c>
      <c r="J94" s="45">
        <f>SUM(J88:J93)</f>
        <v>0</v>
      </c>
      <c r="K94" s="111">
        <f t="shared" si="7"/>
        <v>0</v>
      </c>
    </row>
    <row r="95" spans="1:11" ht="30.75" customHeight="1" x14ac:dyDescent="0.25">
      <c r="B95" s="24" t="s">
        <v>38</v>
      </c>
      <c r="C95" s="247"/>
      <c r="D95" s="248"/>
      <c r="E95" s="249"/>
      <c r="F95" s="12"/>
      <c r="G95" s="12"/>
      <c r="H95" s="12"/>
      <c r="I95" s="12"/>
      <c r="J95" s="12"/>
      <c r="K95" s="106"/>
    </row>
    <row r="96" spans="1:11" ht="14.25" x14ac:dyDescent="0.2">
      <c r="B96" s="53"/>
      <c r="C96" s="276"/>
      <c r="D96" s="277"/>
      <c r="E96" s="278"/>
      <c r="F96" s="93">
        <v>0</v>
      </c>
      <c r="G96" s="93">
        <v>0</v>
      </c>
      <c r="H96" s="93">
        <v>0</v>
      </c>
      <c r="I96" s="93">
        <v>0</v>
      </c>
      <c r="J96" s="93">
        <v>0</v>
      </c>
      <c r="K96" s="104">
        <f>SUM(F96:J96)</f>
        <v>0</v>
      </c>
    </row>
    <row r="97" spans="1:13" ht="14.25" x14ac:dyDescent="0.2">
      <c r="B97" s="26"/>
      <c r="C97" s="279"/>
      <c r="D97" s="280"/>
      <c r="E97" s="281"/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104">
        <f>SUM(F97:J97)</f>
        <v>0</v>
      </c>
    </row>
    <row r="98" spans="1:13" s="6" customFormat="1" ht="15" x14ac:dyDescent="0.25">
      <c r="A98" s="149"/>
      <c r="B98" s="44" t="s">
        <v>34</v>
      </c>
      <c r="C98" s="250"/>
      <c r="D98" s="251"/>
      <c r="E98" s="252"/>
      <c r="F98" s="45">
        <f>SUM(F96:F97)</f>
        <v>0</v>
      </c>
      <c r="G98" s="45">
        <f>SUM(G96:G97)</f>
        <v>0</v>
      </c>
      <c r="H98" s="45">
        <f>SUM(H96:H97)</f>
        <v>0</v>
      </c>
      <c r="I98" s="45">
        <f>SUM(I96:I97)</f>
        <v>0</v>
      </c>
      <c r="J98" s="45">
        <f>SUM(J96:J97)</f>
        <v>0</v>
      </c>
      <c r="K98" s="111">
        <f>SUM(F98:J98)</f>
        <v>0</v>
      </c>
    </row>
    <row r="99" spans="1:13" ht="15" x14ac:dyDescent="0.25">
      <c r="B99" s="24" t="s">
        <v>92</v>
      </c>
      <c r="C99" s="247"/>
      <c r="D99" s="248"/>
      <c r="E99" s="249"/>
      <c r="F99" s="12"/>
      <c r="G99" s="12"/>
      <c r="H99" s="14"/>
      <c r="I99" s="12"/>
      <c r="J99" s="12"/>
      <c r="K99" s="106"/>
      <c r="L99" s="237"/>
      <c r="M99" s="238"/>
    </row>
    <row r="100" spans="1:13" ht="14.25" x14ac:dyDescent="0.2">
      <c r="B100" s="12"/>
      <c r="C100" s="241"/>
      <c r="D100" s="242"/>
      <c r="E100" s="243"/>
      <c r="F100" s="93">
        <v>0</v>
      </c>
      <c r="G100" s="93">
        <v>0</v>
      </c>
      <c r="H100" s="93">
        <v>0</v>
      </c>
      <c r="I100" s="93">
        <v>0</v>
      </c>
      <c r="J100" s="93">
        <v>0</v>
      </c>
      <c r="K100" s="104">
        <f>SUM(F100:J100)</f>
        <v>0</v>
      </c>
    </row>
    <row r="101" spans="1:13" ht="14.25" x14ac:dyDescent="0.2">
      <c r="B101" s="12"/>
      <c r="C101" s="241"/>
      <c r="D101" s="242"/>
      <c r="E101" s="243"/>
      <c r="F101" s="93">
        <v>0</v>
      </c>
      <c r="G101" s="93">
        <v>0</v>
      </c>
      <c r="H101" s="93">
        <v>0</v>
      </c>
      <c r="I101" s="93">
        <v>0</v>
      </c>
      <c r="J101" s="93">
        <v>0</v>
      </c>
      <c r="K101" s="104">
        <f>SUM(F101:J101)</f>
        <v>0</v>
      </c>
    </row>
    <row r="102" spans="1:13" s="6" customFormat="1" ht="15" x14ac:dyDescent="0.25">
      <c r="A102" s="149"/>
      <c r="B102" s="44" t="s">
        <v>25</v>
      </c>
      <c r="C102" s="250"/>
      <c r="D102" s="251"/>
      <c r="E102" s="252"/>
      <c r="F102" s="45">
        <f>SUM(F100:F101)</f>
        <v>0</v>
      </c>
      <c r="G102" s="45">
        <f>SUM(G100:G101)</f>
        <v>0</v>
      </c>
      <c r="H102" s="45">
        <f>SUM(H100:H101)</f>
        <v>0</v>
      </c>
      <c r="I102" s="45">
        <f>SUM(I100:I101)</f>
        <v>0</v>
      </c>
      <c r="J102" s="45">
        <f>SUM(J100:J101)</f>
        <v>0</v>
      </c>
      <c r="K102" s="111">
        <f>SUM(F102:J102)</f>
        <v>0</v>
      </c>
    </row>
    <row r="103" spans="1:13" ht="15" x14ac:dyDescent="0.25">
      <c r="B103" s="24" t="s">
        <v>111</v>
      </c>
      <c r="C103" s="247"/>
      <c r="D103" s="248"/>
      <c r="E103" s="249"/>
      <c r="F103" s="12"/>
      <c r="G103" s="12"/>
      <c r="H103" s="12"/>
      <c r="I103" s="12"/>
      <c r="J103" s="12"/>
      <c r="K103" s="106"/>
    </row>
    <row r="104" spans="1:13" ht="15" x14ac:dyDescent="0.25">
      <c r="B104" s="30"/>
      <c r="C104" s="267"/>
      <c r="D104" s="268"/>
      <c r="E104" s="269"/>
      <c r="F104" s="93">
        <v>0</v>
      </c>
      <c r="G104" s="93">
        <v>0</v>
      </c>
      <c r="H104" s="93">
        <v>0</v>
      </c>
      <c r="I104" s="93">
        <v>0</v>
      </c>
      <c r="J104" s="93">
        <v>0</v>
      </c>
      <c r="K104" s="104">
        <f>SUM(F104:J104)</f>
        <v>0</v>
      </c>
    </row>
    <row r="105" spans="1:13" ht="15" x14ac:dyDescent="0.25">
      <c r="B105" s="30"/>
      <c r="C105" s="270"/>
      <c r="D105" s="271"/>
      <c r="E105" s="272"/>
      <c r="F105" s="93">
        <v>0</v>
      </c>
      <c r="G105" s="93">
        <v>0</v>
      </c>
      <c r="H105" s="93">
        <v>0</v>
      </c>
      <c r="I105" s="93">
        <v>0</v>
      </c>
      <c r="J105" s="93">
        <v>0</v>
      </c>
      <c r="K105" s="104">
        <f>SUM(F105:J105)</f>
        <v>0</v>
      </c>
    </row>
    <row r="106" spans="1:13" s="6" customFormat="1" ht="15" x14ac:dyDescent="0.25">
      <c r="A106" s="149"/>
      <c r="B106" s="44" t="s">
        <v>26</v>
      </c>
      <c r="C106" s="250"/>
      <c r="D106" s="251"/>
      <c r="E106" s="252"/>
      <c r="F106" s="45">
        <f>SUM(F104:F105)</f>
        <v>0</v>
      </c>
      <c r="G106" s="45">
        <f>SUM(G104:G105)</f>
        <v>0</v>
      </c>
      <c r="H106" s="45">
        <f>SUM(H104:H105)</f>
        <v>0</v>
      </c>
      <c r="I106" s="45">
        <f>SUM(I104:I105)</f>
        <v>0</v>
      </c>
      <c r="J106" s="45">
        <f>SUM(J104:J105)</f>
        <v>0</v>
      </c>
      <c r="K106" s="111">
        <f>SUM(F106:J106)</f>
        <v>0</v>
      </c>
    </row>
    <row r="107" spans="1:13" ht="15" x14ac:dyDescent="0.25">
      <c r="B107" s="23" t="s">
        <v>30</v>
      </c>
      <c r="C107" s="247"/>
      <c r="D107" s="248"/>
      <c r="E107" s="249"/>
      <c r="F107" s="12"/>
      <c r="G107" s="12"/>
      <c r="H107" s="12"/>
      <c r="I107" s="12"/>
      <c r="J107" s="12"/>
      <c r="K107" s="106"/>
    </row>
    <row r="108" spans="1:13" ht="14.25" x14ac:dyDescent="0.2">
      <c r="B108" s="62" t="s">
        <v>62</v>
      </c>
      <c r="C108" s="253"/>
      <c r="D108" s="254"/>
      <c r="E108" s="255"/>
      <c r="F108" s="93">
        <v>0</v>
      </c>
      <c r="G108" s="93">
        <v>0</v>
      </c>
      <c r="H108" s="93">
        <v>0</v>
      </c>
      <c r="I108" s="93">
        <v>0</v>
      </c>
      <c r="J108" s="93">
        <v>0</v>
      </c>
      <c r="K108" s="104">
        <f>SUM(F108:J108)</f>
        <v>0</v>
      </c>
      <c r="L108" s="239" t="s">
        <v>105</v>
      </c>
      <c r="M108" s="240"/>
    </row>
    <row r="109" spans="1:13" ht="14.25" customHeight="1" x14ac:dyDescent="0.2">
      <c r="B109" s="62" t="s">
        <v>81</v>
      </c>
      <c r="C109" s="253"/>
      <c r="D109" s="254"/>
      <c r="E109" s="255"/>
      <c r="F109" s="93">
        <v>0</v>
      </c>
      <c r="G109" s="93">
        <v>0</v>
      </c>
      <c r="H109" s="93">
        <v>0</v>
      </c>
      <c r="I109" s="93">
        <v>0</v>
      </c>
      <c r="J109" s="93">
        <v>0</v>
      </c>
      <c r="K109" s="104">
        <f>SUM(F109:J109)</f>
        <v>0</v>
      </c>
    </row>
    <row r="110" spans="1:13" ht="14.25" x14ac:dyDescent="0.2">
      <c r="B110" s="63" t="s">
        <v>63</v>
      </c>
      <c r="C110" s="253"/>
      <c r="D110" s="254"/>
      <c r="E110" s="255"/>
      <c r="F110" s="93">
        <v>0</v>
      </c>
      <c r="G110" s="93">
        <v>0</v>
      </c>
      <c r="H110" s="93">
        <v>0</v>
      </c>
      <c r="I110" s="93">
        <v>0</v>
      </c>
      <c r="J110" s="93">
        <v>0</v>
      </c>
      <c r="K110" s="104">
        <f>SUM(F110:J110)</f>
        <v>0</v>
      </c>
      <c r="L110" s="239" t="s">
        <v>105</v>
      </c>
      <c r="M110" s="240"/>
    </row>
    <row r="111" spans="1:13" ht="14.25" x14ac:dyDescent="0.2">
      <c r="B111" s="63" t="s">
        <v>82</v>
      </c>
      <c r="C111" s="253"/>
      <c r="D111" s="254"/>
      <c r="E111" s="255"/>
      <c r="F111" s="93">
        <v>0</v>
      </c>
      <c r="G111" s="93">
        <v>0</v>
      </c>
      <c r="H111" s="93">
        <v>0</v>
      </c>
      <c r="I111" s="93">
        <v>0</v>
      </c>
      <c r="J111" s="93">
        <v>0</v>
      </c>
      <c r="K111" s="104">
        <f>SUM(F111:J111)</f>
        <v>0</v>
      </c>
    </row>
    <row r="112" spans="1:13" s="6" customFormat="1" ht="15" x14ac:dyDescent="0.25">
      <c r="A112" s="149"/>
      <c r="B112" s="44" t="s">
        <v>37</v>
      </c>
      <c r="C112" s="250"/>
      <c r="D112" s="251"/>
      <c r="E112" s="252"/>
      <c r="F112" s="45">
        <f>SUM(F108:F111)</f>
        <v>0</v>
      </c>
      <c r="G112" s="45">
        <f>SUM(G108:G111)</f>
        <v>0</v>
      </c>
      <c r="H112" s="45">
        <f>SUM(H108:H111)</f>
        <v>0</v>
      </c>
      <c r="I112" s="45">
        <f>SUM(I108:I111)</f>
        <v>0</v>
      </c>
      <c r="J112" s="45">
        <f>SUM(J108:J111)</f>
        <v>0</v>
      </c>
      <c r="K112" s="111">
        <f>SUM(F112:J112)</f>
        <v>0</v>
      </c>
    </row>
    <row r="113" spans="1:13" ht="15" x14ac:dyDescent="0.25">
      <c r="B113" s="23" t="s">
        <v>36</v>
      </c>
      <c r="C113" s="247"/>
      <c r="D113" s="248"/>
      <c r="E113" s="249"/>
      <c r="F113" s="12"/>
      <c r="G113" s="12"/>
      <c r="H113" s="12"/>
      <c r="I113" s="12"/>
      <c r="J113" s="12"/>
      <c r="K113" s="106"/>
    </row>
    <row r="114" spans="1:13" ht="14.25" x14ac:dyDescent="0.2">
      <c r="B114" s="46" t="s">
        <v>29</v>
      </c>
      <c r="C114" s="217"/>
      <c r="D114" s="218"/>
      <c r="E114" s="219"/>
      <c r="F114" s="93">
        <v>0</v>
      </c>
      <c r="G114" s="93">
        <v>0</v>
      </c>
      <c r="H114" s="93">
        <v>0</v>
      </c>
      <c r="I114" s="93">
        <v>0</v>
      </c>
      <c r="J114" s="93">
        <v>0</v>
      </c>
      <c r="K114" s="104">
        <f t="shared" ref="K114:K119" si="8">SUM(F114:J114)</f>
        <v>0</v>
      </c>
    </row>
    <row r="115" spans="1:13" ht="14.25" x14ac:dyDescent="0.2">
      <c r="B115" s="46" t="s">
        <v>29</v>
      </c>
      <c r="C115" s="220"/>
      <c r="D115" s="221"/>
      <c r="E115" s="222"/>
      <c r="F115" s="93">
        <v>0</v>
      </c>
      <c r="G115" s="93">
        <v>0</v>
      </c>
      <c r="H115" s="93">
        <v>0</v>
      </c>
      <c r="I115" s="93">
        <v>0</v>
      </c>
      <c r="J115" s="93">
        <v>0</v>
      </c>
      <c r="K115" s="104">
        <f t="shared" si="8"/>
        <v>0</v>
      </c>
    </row>
    <row r="116" spans="1:13" ht="14.25" x14ac:dyDescent="0.2">
      <c r="B116" s="46" t="s">
        <v>29</v>
      </c>
      <c r="C116" s="220"/>
      <c r="D116" s="221"/>
      <c r="E116" s="222"/>
      <c r="F116" s="93">
        <v>0</v>
      </c>
      <c r="G116" s="93">
        <v>0</v>
      </c>
      <c r="H116" s="93">
        <v>0</v>
      </c>
      <c r="I116" s="93">
        <v>0</v>
      </c>
      <c r="J116" s="93">
        <v>0</v>
      </c>
      <c r="K116" s="104">
        <f t="shared" si="8"/>
        <v>0</v>
      </c>
    </row>
    <row r="117" spans="1:13" ht="14.25" x14ac:dyDescent="0.2">
      <c r="B117" s="12" t="s">
        <v>68</v>
      </c>
      <c r="C117" s="220"/>
      <c r="D117" s="221"/>
      <c r="E117" s="222"/>
      <c r="F117" s="93">
        <v>0</v>
      </c>
      <c r="G117" s="93">
        <v>0</v>
      </c>
      <c r="H117" s="93">
        <v>0</v>
      </c>
      <c r="I117" s="93">
        <v>0</v>
      </c>
      <c r="J117" s="93">
        <v>0</v>
      </c>
      <c r="K117" s="104">
        <f t="shared" si="8"/>
        <v>0</v>
      </c>
    </row>
    <row r="118" spans="1:13" ht="14.25" x14ac:dyDescent="0.2">
      <c r="B118" s="52" t="s">
        <v>83</v>
      </c>
      <c r="C118" s="244"/>
      <c r="D118" s="245"/>
      <c r="E118" s="246"/>
      <c r="F118" s="93">
        <v>0</v>
      </c>
      <c r="G118" s="93">
        <f>F118*1.02</f>
        <v>0</v>
      </c>
      <c r="H118" s="93">
        <f t="shared" ref="H118:J118" si="9">G118*1.02</f>
        <v>0</v>
      </c>
      <c r="I118" s="93">
        <f t="shared" si="9"/>
        <v>0</v>
      </c>
      <c r="J118" s="93">
        <f t="shared" si="9"/>
        <v>0</v>
      </c>
      <c r="K118" s="104">
        <f t="shared" si="8"/>
        <v>0</v>
      </c>
      <c r="L118" s="239" t="s">
        <v>106</v>
      </c>
      <c r="M118" s="240"/>
    </row>
    <row r="119" spans="1:13" s="6" customFormat="1" ht="15" x14ac:dyDescent="0.25">
      <c r="A119" s="149"/>
      <c r="B119" s="44" t="s">
        <v>35</v>
      </c>
      <c r="C119" s="250"/>
      <c r="D119" s="251"/>
      <c r="E119" s="252"/>
      <c r="F119" s="45">
        <f>SUM(F114:F118)</f>
        <v>0</v>
      </c>
      <c r="G119" s="45">
        <f>SUM(G114:G118)</f>
        <v>0</v>
      </c>
      <c r="H119" s="45">
        <f>SUM(H114:H118)</f>
        <v>0</v>
      </c>
      <c r="I119" s="45">
        <f>SUM(I114:I118)</f>
        <v>0</v>
      </c>
      <c r="J119" s="45">
        <f>SUM(J114:J118)</f>
        <v>0</v>
      </c>
      <c r="K119" s="111">
        <f t="shared" si="8"/>
        <v>0</v>
      </c>
    </row>
    <row r="120" spans="1:13" s="6" customFormat="1" ht="15" x14ac:dyDescent="0.25">
      <c r="A120" s="149"/>
      <c r="B120" s="30"/>
      <c r="C120" s="306"/>
      <c r="D120" s="307"/>
      <c r="E120" s="308"/>
      <c r="F120" s="19"/>
      <c r="G120" s="19"/>
      <c r="H120" s="19"/>
      <c r="I120" s="19"/>
      <c r="J120" s="19"/>
      <c r="K120" s="114"/>
    </row>
    <row r="121" spans="1:13" s="5" customFormat="1" ht="15" x14ac:dyDescent="0.25">
      <c r="A121" s="148"/>
      <c r="B121" s="31" t="s">
        <v>27</v>
      </c>
      <c r="C121" s="309"/>
      <c r="D121" s="310"/>
      <c r="E121" s="311"/>
      <c r="F121" s="20">
        <f>SUM(F94+F98+F102+F106+F112+F119)</f>
        <v>0</v>
      </c>
      <c r="G121" s="15">
        <f>SUM(G94+G98+G102+G106+G112+G119)</f>
        <v>0</v>
      </c>
      <c r="H121" s="15">
        <f>SUM(H94+H98+H102+H106+H112+H119)</f>
        <v>0</v>
      </c>
      <c r="I121" s="15">
        <f>SUM(I94+I98+I102+I106+I112+I119)</f>
        <v>0</v>
      </c>
      <c r="J121" s="15">
        <f>SUM(J94+J98+J102+J106+J112+J119)</f>
        <v>0</v>
      </c>
      <c r="K121" s="113">
        <f>SUM(F121:J121)</f>
        <v>0</v>
      </c>
    </row>
    <row r="122" spans="1:13" ht="14.25" x14ac:dyDescent="0.2">
      <c r="B122" s="12"/>
      <c r="C122" s="312"/>
      <c r="D122" s="313"/>
      <c r="E122" s="314"/>
      <c r="F122" s="12"/>
      <c r="G122" s="12"/>
      <c r="H122" s="12"/>
      <c r="I122" s="12"/>
      <c r="J122" s="12"/>
      <c r="K122" s="106"/>
    </row>
    <row r="123" spans="1:13" ht="13.15" customHeight="1" x14ac:dyDescent="0.25">
      <c r="B123" s="54" t="s">
        <v>39</v>
      </c>
      <c r="C123" s="54"/>
      <c r="D123" s="42"/>
      <c r="E123" s="42"/>
      <c r="F123" s="43">
        <f>F13+F48+F53+F60+F65+F84+F121</f>
        <v>0</v>
      </c>
      <c r="G123" s="43">
        <f>G13+G48+G53+G60+G65+G84+G121</f>
        <v>0</v>
      </c>
      <c r="H123" s="43">
        <f>H13+H48+H53+H60+H65+H84+H121</f>
        <v>0</v>
      </c>
      <c r="I123" s="43">
        <f>I13+I48+I53+I60+I65+I84+I121</f>
        <v>0</v>
      </c>
      <c r="J123" s="43">
        <f>J13+J48+J53+J60+J65+J84+J121</f>
        <v>0</v>
      </c>
      <c r="K123" s="117">
        <f>SUM(F123:J123)</f>
        <v>0</v>
      </c>
      <c r="L123" s="98" t="s">
        <v>66</v>
      </c>
    </row>
    <row r="124" spans="1:13" ht="13.15" customHeight="1" x14ac:dyDescent="0.25">
      <c r="B124" s="23" t="s">
        <v>41</v>
      </c>
      <c r="C124" s="154"/>
      <c r="D124" s="97" t="s">
        <v>64</v>
      </c>
      <c r="E124" s="155"/>
      <c r="F124" s="94">
        <f>SUM(F55+F65+F94+F98+F102+F106+F108+F110+F119-F118)</f>
        <v>0</v>
      </c>
      <c r="G124" s="94">
        <f>SUM(G55+G65+G94+G98+G102+G106+G108+G110+G119-G118)</f>
        <v>0</v>
      </c>
      <c r="H124" s="94">
        <f>SUM(H55+H65+H94+H98+H102+H106+H108+H110+H119-H118)</f>
        <v>0</v>
      </c>
      <c r="I124" s="94">
        <f>SUM(I55+I65+I94+I98+I102+I106+I108+I110+I119-I118)</f>
        <v>0</v>
      </c>
      <c r="J124" s="94">
        <f>SUM(J55+J65+J94+J98+J102+J106+J108+J110+J119-J118)</f>
        <v>0</v>
      </c>
      <c r="K124" s="104">
        <f>SUM(F124:J124)</f>
        <v>0</v>
      </c>
      <c r="L124" s="98" t="s">
        <v>67</v>
      </c>
    </row>
    <row r="125" spans="1:13" ht="13.15" customHeight="1" x14ac:dyDescent="0.25">
      <c r="B125" s="225" t="s">
        <v>129</v>
      </c>
      <c r="C125" s="125"/>
      <c r="D125" s="120">
        <v>0.57499999999999996</v>
      </c>
      <c r="E125" s="153"/>
      <c r="F125" s="95">
        <f>SUM(F124*D125)</f>
        <v>0</v>
      </c>
      <c r="G125" s="95">
        <f>SUM(G124*D125)</f>
        <v>0</v>
      </c>
      <c r="H125" s="95">
        <f>SUM(H124*D125)</f>
        <v>0</v>
      </c>
      <c r="I125" s="95">
        <f>SUM(I124*D125)</f>
        <v>0</v>
      </c>
      <c r="J125" s="95">
        <f>SUM(J124*D125)</f>
        <v>0</v>
      </c>
      <c r="K125" s="114">
        <f>SUM(F125:J125)</f>
        <v>0</v>
      </c>
      <c r="L125" s="236" t="s">
        <v>65</v>
      </c>
    </row>
    <row r="126" spans="1:13" ht="13.15" customHeight="1" x14ac:dyDescent="0.2">
      <c r="B126" s="26"/>
      <c r="C126" s="125"/>
      <c r="D126" s="153"/>
      <c r="E126" s="153"/>
      <c r="F126" s="14"/>
      <c r="G126" s="14"/>
      <c r="H126" s="14"/>
      <c r="I126" s="14"/>
      <c r="J126" s="14"/>
      <c r="K126" s="104"/>
      <c r="L126" s="98"/>
    </row>
    <row r="127" spans="1:13" ht="13.15" customHeight="1" x14ac:dyDescent="0.2">
      <c r="B127" s="26"/>
      <c r="C127" s="125"/>
      <c r="D127" s="153"/>
      <c r="E127" s="153"/>
      <c r="F127" s="119" t="s">
        <v>1</v>
      </c>
      <c r="G127" s="119" t="s">
        <v>2</v>
      </c>
      <c r="H127" s="119" t="s">
        <v>3</v>
      </c>
      <c r="I127" s="119" t="s">
        <v>4</v>
      </c>
      <c r="J127" s="119" t="s">
        <v>5</v>
      </c>
      <c r="K127" s="103" t="s">
        <v>6</v>
      </c>
      <c r="L127" s="98"/>
    </row>
    <row r="128" spans="1:13" s="9" customFormat="1" ht="16.149999999999999" customHeight="1" x14ac:dyDescent="0.25">
      <c r="A128" s="152"/>
      <c r="B128" s="40" t="s">
        <v>28</v>
      </c>
      <c r="C128" s="40"/>
      <c r="D128" s="41"/>
      <c r="E128" s="41"/>
      <c r="F128" s="59">
        <f>SUM(F123+F125)</f>
        <v>0</v>
      </c>
      <c r="G128" s="59">
        <f>SUM(G123+G125)</f>
        <v>0</v>
      </c>
      <c r="H128" s="59">
        <f>SUM(H123+H125)</f>
        <v>0</v>
      </c>
      <c r="I128" s="59">
        <f>SUM(I123+I125)</f>
        <v>0</v>
      </c>
      <c r="J128" s="59">
        <f>SUM(J123+J125)</f>
        <v>0</v>
      </c>
      <c r="K128" s="118">
        <f>SUM(F128:J128)</f>
        <v>0</v>
      </c>
      <c r="L128" s="121" t="s">
        <v>6</v>
      </c>
    </row>
  </sheetData>
  <mergeCells count="54">
    <mergeCell ref="O3:P4"/>
    <mergeCell ref="N2:P2"/>
    <mergeCell ref="C94:E94"/>
    <mergeCell ref="C95:E95"/>
    <mergeCell ref="B2:K2"/>
    <mergeCell ref="B62:K62"/>
    <mergeCell ref="B67:K67"/>
    <mergeCell ref="B86:K86"/>
    <mergeCell ref="B16:K16"/>
    <mergeCell ref="B3:K3"/>
    <mergeCell ref="B52:K52"/>
    <mergeCell ref="B57:K57"/>
    <mergeCell ref="C120:E120"/>
    <mergeCell ref="C121:E121"/>
    <mergeCell ref="C122:E122"/>
    <mergeCell ref="L3:M3"/>
    <mergeCell ref="B1:C1"/>
    <mergeCell ref="L14:P14"/>
    <mergeCell ref="L15:P15"/>
    <mergeCell ref="C119:E119"/>
    <mergeCell ref="C104:E105"/>
    <mergeCell ref="C102:E102"/>
    <mergeCell ref="C99:E99"/>
    <mergeCell ref="C103:E103"/>
    <mergeCell ref="C106:E106"/>
    <mergeCell ref="C87:E93"/>
    <mergeCell ref="C98:E98"/>
    <mergeCell ref="C96:E97"/>
    <mergeCell ref="N36:P37"/>
    <mergeCell ref="N19:P19"/>
    <mergeCell ref="N30:P30"/>
    <mergeCell ref="L110:M110"/>
    <mergeCell ref="N42:P43"/>
    <mergeCell ref="L17:M17"/>
    <mergeCell ref="L22:M22"/>
    <mergeCell ref="L28:M28"/>
    <mergeCell ref="L34:M34"/>
    <mergeCell ref="L41:M41"/>
    <mergeCell ref="L99:M99"/>
    <mergeCell ref="L57:M57"/>
    <mergeCell ref="L108:M108"/>
    <mergeCell ref="L118:M118"/>
    <mergeCell ref="C100:E100"/>
    <mergeCell ref="C101:E101"/>
    <mergeCell ref="L67:M67"/>
    <mergeCell ref="L64:M64"/>
    <mergeCell ref="C118:E118"/>
    <mergeCell ref="C107:E107"/>
    <mergeCell ref="C112:E112"/>
    <mergeCell ref="C113:E113"/>
    <mergeCell ref="C108:E108"/>
    <mergeCell ref="C109:E109"/>
    <mergeCell ref="C110:E110"/>
    <mergeCell ref="C111:E111"/>
  </mergeCells>
  <pageMargins left="0.75" right="0.75" top="1" bottom="1" header="0.5" footer="0.5"/>
  <pageSetup scale="81" fitToHeight="0" orientation="landscape" horizontalDpi="300" verticalDpi="300" r:id="rId1"/>
  <headerFooter alignWithMargins="0">
    <oddHeader>&amp;LUMKC Budget&amp;R&amp;D&amp;T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827D9-DBD8-4E60-AD3A-7B1673858B6C}">
  <sheetPr>
    <pageSetUpPr fitToPage="1"/>
  </sheetPr>
  <dimension ref="A1:P128"/>
  <sheetViews>
    <sheetView topLeftCell="A93" zoomScaleNormal="100" workbookViewId="0">
      <selection activeCell="B127" sqref="B127"/>
    </sheetView>
  </sheetViews>
  <sheetFormatPr defaultColWidth="9.28515625" defaultRowHeight="12.75" x14ac:dyDescent="0.2"/>
  <cols>
    <col min="1" max="1" width="3.7109375" style="99" customWidth="1"/>
    <col min="2" max="2" width="51" style="4" customWidth="1"/>
    <col min="3" max="3" width="12.28515625" style="4" customWidth="1"/>
    <col min="4" max="4" width="16.140625" style="2" customWidth="1"/>
    <col min="5" max="5" width="15" style="2" customWidth="1"/>
    <col min="6" max="7" width="14.7109375" style="3" customWidth="1"/>
    <col min="8" max="9" width="14.7109375" style="10" customWidth="1"/>
    <col min="10" max="10" width="14.28515625" style="10" customWidth="1"/>
    <col min="11" max="11" width="14.140625" style="3" customWidth="1"/>
    <col min="12" max="12" width="14.140625" style="1" customWidth="1"/>
    <col min="13" max="13" width="15.85546875" style="1" customWidth="1"/>
    <col min="14" max="14" width="13.140625" style="1" customWidth="1"/>
    <col min="15" max="15" width="9.28515625" style="1" customWidth="1"/>
    <col min="16" max="16" width="12.85546875" style="1" customWidth="1"/>
    <col min="17" max="16384" width="9.28515625" style="1"/>
  </cols>
  <sheetData>
    <row r="1" spans="1:16" ht="18" customHeight="1" thickBot="1" x14ac:dyDescent="0.25">
      <c r="B1" s="262" t="s">
        <v>84</v>
      </c>
      <c r="C1" s="262"/>
      <c r="D1" s="158"/>
      <c r="E1" s="158"/>
      <c r="F1" s="158"/>
      <c r="G1" s="158"/>
      <c r="H1" s="158"/>
      <c r="I1" s="158"/>
      <c r="J1" s="158"/>
      <c r="K1" s="158"/>
      <c r="L1" s="157"/>
      <c r="M1" s="157"/>
      <c r="N1" s="157"/>
      <c r="O1" s="157"/>
      <c r="P1" s="157"/>
    </row>
    <row r="2" spans="1:16" ht="28.5" customHeight="1" thickBot="1" x14ac:dyDescent="0.25">
      <c r="B2" s="290" t="s">
        <v>126</v>
      </c>
      <c r="C2" s="291"/>
      <c r="D2" s="291"/>
      <c r="E2" s="291"/>
      <c r="F2" s="291"/>
      <c r="G2" s="291"/>
      <c r="H2" s="291"/>
      <c r="I2" s="291"/>
      <c r="J2" s="291"/>
      <c r="K2" s="291"/>
      <c r="L2" s="224" t="s">
        <v>75</v>
      </c>
      <c r="M2" s="223">
        <v>1.02</v>
      </c>
      <c r="N2" s="287" t="s">
        <v>86</v>
      </c>
      <c r="O2" s="288"/>
      <c r="P2" s="289"/>
    </row>
    <row r="3" spans="1:16" ht="26.65" customHeight="1" thickBot="1" x14ac:dyDescent="0.25">
      <c r="B3" s="301" t="s">
        <v>0</v>
      </c>
      <c r="C3" s="302"/>
      <c r="D3" s="302"/>
      <c r="E3" s="302"/>
      <c r="F3" s="302"/>
      <c r="G3" s="302"/>
      <c r="H3" s="302"/>
      <c r="I3" s="302"/>
      <c r="J3" s="302"/>
      <c r="K3" s="302"/>
      <c r="L3" s="260" t="s">
        <v>76</v>
      </c>
      <c r="M3" s="261"/>
      <c r="N3" s="162">
        <v>63</v>
      </c>
      <c r="O3" s="285" t="s">
        <v>77</v>
      </c>
      <c r="P3" s="286"/>
    </row>
    <row r="4" spans="1:16" ht="28.5" customHeight="1" thickBot="1" x14ac:dyDescent="0.25">
      <c r="B4" s="129" t="s">
        <v>49</v>
      </c>
      <c r="C4" s="130" t="s">
        <v>69</v>
      </c>
      <c r="D4" s="131" t="s">
        <v>56</v>
      </c>
      <c r="E4" s="131" t="s">
        <v>57</v>
      </c>
      <c r="F4" s="132" t="s">
        <v>1</v>
      </c>
      <c r="G4" s="132" t="s">
        <v>2</v>
      </c>
      <c r="H4" s="132" t="s">
        <v>3</v>
      </c>
      <c r="I4" s="132" t="s">
        <v>4</v>
      </c>
      <c r="J4" s="132" t="s">
        <v>5</v>
      </c>
      <c r="K4" s="169" t="s">
        <v>6</v>
      </c>
      <c r="L4" s="172" t="s">
        <v>58</v>
      </c>
      <c r="M4" s="173" t="s">
        <v>70</v>
      </c>
      <c r="N4" s="163" t="s">
        <v>72</v>
      </c>
      <c r="O4" s="285"/>
      <c r="P4" s="286"/>
    </row>
    <row r="5" spans="1:16" ht="14.25" x14ac:dyDescent="0.2">
      <c r="A5" s="99">
        <v>1</v>
      </c>
      <c r="B5" s="133" t="s">
        <v>50</v>
      </c>
      <c r="C5" s="134">
        <v>0</v>
      </c>
      <c r="D5" s="135">
        <f>(C5*M5)/100</f>
        <v>0</v>
      </c>
      <c r="E5" s="136">
        <f>(L5/M5)</f>
        <v>0</v>
      </c>
      <c r="F5" s="137">
        <f t="shared" ref="F5:F12" si="0">SUM(E5*D5)</f>
        <v>0</v>
      </c>
      <c r="G5" s="137">
        <f>(F5*M2)</f>
        <v>0</v>
      </c>
      <c r="H5" s="137">
        <f>(G5*M2)</f>
        <v>0</v>
      </c>
      <c r="I5" s="137">
        <f>(H5*M2)</f>
        <v>0</v>
      </c>
      <c r="J5" s="137">
        <f>(I5*M2)</f>
        <v>0</v>
      </c>
      <c r="K5" s="170">
        <f t="shared" ref="K5:K13" si="1">SUM(F5:J5)</f>
        <v>0</v>
      </c>
      <c r="L5" s="174">
        <v>0</v>
      </c>
      <c r="M5" s="175">
        <v>9</v>
      </c>
      <c r="N5" s="164"/>
      <c r="O5" s="191" t="s">
        <v>79</v>
      </c>
      <c r="P5" s="192" t="s">
        <v>80</v>
      </c>
    </row>
    <row r="6" spans="1:16" ht="15" thickBot="1" x14ac:dyDescent="0.25">
      <c r="B6" s="138" t="s">
        <v>71</v>
      </c>
      <c r="C6" s="139">
        <f>SUM(O6)</f>
        <v>0</v>
      </c>
      <c r="D6" s="193">
        <f>D8</f>
        <v>0</v>
      </c>
      <c r="E6" s="140">
        <f>SUM(P6*21)</f>
        <v>0</v>
      </c>
      <c r="F6" s="141">
        <f t="shared" si="0"/>
        <v>0</v>
      </c>
      <c r="G6" s="141">
        <f>SUM(F6*M2)</f>
        <v>0</v>
      </c>
      <c r="H6" s="141">
        <f>SUM(G6*M2)</f>
        <v>0</v>
      </c>
      <c r="I6" s="141">
        <f>SUM(H6*M2)</f>
        <v>0</v>
      </c>
      <c r="J6" s="141">
        <f>SUM(I6*M2)</f>
        <v>0</v>
      </c>
      <c r="K6" s="171">
        <f>SUM(F6:J6)</f>
        <v>0</v>
      </c>
      <c r="L6" s="176"/>
      <c r="M6" s="177"/>
      <c r="N6" s="165">
        <v>0</v>
      </c>
      <c r="O6" s="100">
        <f>SUM(N6/N3)</f>
        <v>0</v>
      </c>
      <c r="P6" s="192">
        <f>SUM(L5/190)</f>
        <v>0</v>
      </c>
    </row>
    <row r="7" spans="1:16" ht="14.25" x14ac:dyDescent="0.2">
      <c r="A7" s="99">
        <v>2</v>
      </c>
      <c r="B7" s="133" t="s">
        <v>50</v>
      </c>
      <c r="C7" s="134">
        <v>0</v>
      </c>
      <c r="D7" s="135">
        <f>(C7*M7)/100</f>
        <v>0</v>
      </c>
      <c r="E7" s="136">
        <f>SUM(L7/M7)</f>
        <v>0</v>
      </c>
      <c r="F7" s="137">
        <f t="shared" si="0"/>
        <v>0</v>
      </c>
      <c r="G7" s="137">
        <f>(F7*M2)</f>
        <v>0</v>
      </c>
      <c r="H7" s="137">
        <f>(G7*M2)</f>
        <v>0</v>
      </c>
      <c r="I7" s="137">
        <f>(H7*M2)</f>
        <v>0</v>
      </c>
      <c r="J7" s="137">
        <f>(I7*M2)</f>
        <v>0</v>
      </c>
      <c r="K7" s="170">
        <f t="shared" si="1"/>
        <v>0</v>
      </c>
      <c r="L7" s="174">
        <v>0</v>
      </c>
      <c r="M7" s="175">
        <v>9</v>
      </c>
      <c r="N7" s="166"/>
      <c r="O7" s="101"/>
      <c r="P7" s="192"/>
    </row>
    <row r="8" spans="1:16" ht="15" thickBot="1" x14ac:dyDescent="0.25">
      <c r="B8" s="138" t="s">
        <v>71</v>
      </c>
      <c r="C8" s="142">
        <f>SUM(O8)</f>
        <v>0</v>
      </c>
      <c r="D8" s="193">
        <f>SUM(C6*3)</f>
        <v>0</v>
      </c>
      <c r="E8" s="140">
        <f>SUM(P8*21)</f>
        <v>0</v>
      </c>
      <c r="F8" s="141">
        <f t="shared" si="0"/>
        <v>0</v>
      </c>
      <c r="G8" s="141">
        <f>SUM(F8*M2)</f>
        <v>0</v>
      </c>
      <c r="H8" s="141">
        <f>SUM(G8*M2)</f>
        <v>0</v>
      </c>
      <c r="I8" s="141">
        <f>SUM(H8*M2)</f>
        <v>0</v>
      </c>
      <c r="J8" s="141">
        <f>SUM(I8*M2)</f>
        <v>0</v>
      </c>
      <c r="K8" s="171">
        <f>SUM(F8:J8)</f>
        <v>0</v>
      </c>
      <c r="L8" s="176"/>
      <c r="M8" s="177"/>
      <c r="N8" s="165">
        <v>0</v>
      </c>
      <c r="O8" s="100">
        <f>SUM(N8/N3)</f>
        <v>0</v>
      </c>
      <c r="P8" s="192">
        <f>SUM(L7/190)</f>
        <v>0</v>
      </c>
    </row>
    <row r="9" spans="1:16" ht="14.25" x14ac:dyDescent="0.2">
      <c r="A9" s="99">
        <v>3</v>
      </c>
      <c r="B9" s="133" t="s">
        <v>50</v>
      </c>
      <c r="C9" s="134">
        <v>0</v>
      </c>
      <c r="D9" s="135">
        <f>(C9*M9)/100</f>
        <v>0</v>
      </c>
      <c r="E9" s="136">
        <f>SUM(L9/M9)</f>
        <v>0</v>
      </c>
      <c r="F9" s="137">
        <f t="shared" si="0"/>
        <v>0</v>
      </c>
      <c r="G9" s="137">
        <f>(F9*M2)</f>
        <v>0</v>
      </c>
      <c r="H9" s="137">
        <f>(G9*M2)</f>
        <v>0</v>
      </c>
      <c r="I9" s="137">
        <f>(H9*M2)</f>
        <v>0</v>
      </c>
      <c r="J9" s="137">
        <f>(I9*M2)</f>
        <v>0</v>
      </c>
      <c r="K9" s="170">
        <f t="shared" si="1"/>
        <v>0</v>
      </c>
      <c r="L9" s="174">
        <v>0</v>
      </c>
      <c r="M9" s="175">
        <v>9</v>
      </c>
      <c r="N9" s="166"/>
      <c r="O9" s="101"/>
      <c r="P9" s="192"/>
    </row>
    <row r="10" spans="1:16" ht="15" thickBot="1" x14ac:dyDescent="0.25">
      <c r="B10" s="138" t="s">
        <v>71</v>
      </c>
      <c r="C10" s="142">
        <f>SUM(O10)</f>
        <v>0</v>
      </c>
      <c r="D10" s="193">
        <f>SUM(C10*3)</f>
        <v>0</v>
      </c>
      <c r="E10" s="140">
        <f>SUM(P10*21)</f>
        <v>0</v>
      </c>
      <c r="F10" s="141">
        <f t="shared" si="0"/>
        <v>0</v>
      </c>
      <c r="G10" s="141">
        <f>SUM(F10*M2)</f>
        <v>0</v>
      </c>
      <c r="H10" s="141">
        <f>SUM(G10*M2)</f>
        <v>0</v>
      </c>
      <c r="I10" s="141">
        <f>SUM(H10*M2)</f>
        <v>0</v>
      </c>
      <c r="J10" s="141">
        <f>SUM(I10*M2)</f>
        <v>0</v>
      </c>
      <c r="K10" s="171">
        <f>SUM(F10:J10)</f>
        <v>0</v>
      </c>
      <c r="L10" s="176"/>
      <c r="M10" s="177"/>
      <c r="N10" s="165">
        <v>0</v>
      </c>
      <c r="O10" s="100">
        <f>SUM(N10/N3)</f>
        <v>0</v>
      </c>
      <c r="P10" s="192">
        <f>SUM(L9/190)</f>
        <v>0</v>
      </c>
    </row>
    <row r="11" spans="1:16" ht="14.25" x14ac:dyDescent="0.2">
      <c r="A11" s="99">
        <v>4</v>
      </c>
      <c r="B11" s="133" t="s">
        <v>50</v>
      </c>
      <c r="C11" s="134">
        <v>0</v>
      </c>
      <c r="D11" s="135">
        <f>(C11*M11)/100</f>
        <v>0</v>
      </c>
      <c r="E11" s="136">
        <f>SUM(L11/M11)</f>
        <v>0</v>
      </c>
      <c r="F11" s="137">
        <f t="shared" si="0"/>
        <v>0</v>
      </c>
      <c r="G11" s="137">
        <f>(F11*M2)</f>
        <v>0</v>
      </c>
      <c r="H11" s="137">
        <f>(G11*M2)</f>
        <v>0</v>
      </c>
      <c r="I11" s="137">
        <f>(H11*M2)</f>
        <v>0</v>
      </c>
      <c r="J11" s="137">
        <f>(I11*M2)</f>
        <v>0</v>
      </c>
      <c r="K11" s="170">
        <f t="shared" si="1"/>
        <v>0</v>
      </c>
      <c r="L11" s="174">
        <v>0</v>
      </c>
      <c r="M11" s="175">
        <v>9</v>
      </c>
      <c r="N11" s="166"/>
      <c r="O11" s="101"/>
      <c r="P11" s="192"/>
    </row>
    <row r="12" spans="1:16" ht="15" thickBot="1" x14ac:dyDescent="0.25">
      <c r="B12" s="138" t="s">
        <v>71</v>
      </c>
      <c r="C12" s="142">
        <f>SUM(O12)</f>
        <v>0</v>
      </c>
      <c r="D12" s="193">
        <f>SUM(C12*3)</f>
        <v>0</v>
      </c>
      <c r="E12" s="140">
        <f>SUM(P12*21)</f>
        <v>0</v>
      </c>
      <c r="F12" s="141">
        <f t="shared" si="0"/>
        <v>0</v>
      </c>
      <c r="G12" s="141">
        <f>SUM(F12*M2)</f>
        <v>0</v>
      </c>
      <c r="H12" s="141">
        <f>SUM(G12*M2)</f>
        <v>0</v>
      </c>
      <c r="I12" s="141">
        <f>SUM(H12*M2)</f>
        <v>0</v>
      </c>
      <c r="J12" s="141">
        <f>SUM(I12*M2)</f>
        <v>0</v>
      </c>
      <c r="K12" s="171">
        <f>SUM(F12:J12)</f>
        <v>0</v>
      </c>
      <c r="L12" s="178"/>
      <c r="M12" s="179"/>
      <c r="N12" s="167">
        <v>0</v>
      </c>
      <c r="O12" s="168">
        <f>SUM(N12/N3)</f>
        <v>0</v>
      </c>
      <c r="P12" s="192">
        <f>SUM(L11/190)</f>
        <v>0</v>
      </c>
    </row>
    <row r="13" spans="1:16" s="5" customFormat="1" ht="15" x14ac:dyDescent="0.25">
      <c r="A13" s="148"/>
      <c r="B13" s="143" t="s">
        <v>43</v>
      </c>
      <c r="C13" s="144"/>
      <c r="D13" s="145"/>
      <c r="E13" s="145"/>
      <c r="F13" s="146">
        <f>SUM(F5:F11)</f>
        <v>0</v>
      </c>
      <c r="G13" s="146">
        <f>SUM(G5:G11)</f>
        <v>0</v>
      </c>
      <c r="H13" s="146">
        <f>SUM(H5:H11)</f>
        <v>0</v>
      </c>
      <c r="I13" s="146">
        <f>SUM(I5:I11)</f>
        <v>0</v>
      </c>
      <c r="J13" s="146">
        <f>SUM(J5:J11)</f>
        <v>0</v>
      </c>
      <c r="K13" s="147">
        <f t="shared" si="1"/>
        <v>0</v>
      </c>
      <c r="L13" s="189" t="s">
        <v>95</v>
      </c>
      <c r="M13" s="190"/>
      <c r="N13" s="190"/>
      <c r="O13" s="190"/>
      <c r="P13" s="190"/>
    </row>
    <row r="14" spans="1:16" ht="14.25" x14ac:dyDescent="0.2">
      <c r="B14" s="34" t="s">
        <v>40</v>
      </c>
      <c r="C14" s="67"/>
      <c r="D14" s="68">
        <v>0.36530000000000001</v>
      </c>
      <c r="E14" s="68"/>
      <c r="F14" s="35">
        <f>F13*D14</f>
        <v>0</v>
      </c>
      <c r="G14" s="35">
        <f>G13*D14</f>
        <v>0</v>
      </c>
      <c r="H14" s="35">
        <f>H13*D14</f>
        <v>0</v>
      </c>
      <c r="I14" s="35">
        <f>I13*D14</f>
        <v>0</v>
      </c>
      <c r="J14" s="35">
        <f>J13*D14</f>
        <v>0</v>
      </c>
      <c r="K14" s="104">
        <f>SUM(F14:J14)</f>
        <v>0</v>
      </c>
      <c r="L14" s="263" t="s">
        <v>96</v>
      </c>
      <c r="M14" s="264"/>
      <c r="N14" s="264"/>
      <c r="O14" s="264"/>
      <c r="P14" s="264"/>
    </row>
    <row r="15" spans="1:16" ht="32.25" customHeight="1" x14ac:dyDescent="0.2">
      <c r="B15" s="12"/>
      <c r="C15" s="12"/>
      <c r="D15" s="12"/>
      <c r="E15" s="12"/>
      <c r="F15" s="12"/>
      <c r="G15" s="12"/>
      <c r="H15" s="12"/>
      <c r="I15" s="12"/>
      <c r="J15" s="12"/>
      <c r="K15" s="106"/>
      <c r="L15" s="265" t="s">
        <v>97</v>
      </c>
      <c r="M15" s="266"/>
      <c r="N15" s="266"/>
      <c r="O15" s="266"/>
      <c r="P15" s="266"/>
    </row>
    <row r="16" spans="1:16" ht="26.65" customHeight="1" x14ac:dyDescent="0.2">
      <c r="B16" s="298" t="s">
        <v>7</v>
      </c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6" ht="21" customHeight="1" thickBot="1" x14ac:dyDescent="0.25">
      <c r="B17" s="215"/>
      <c r="C17" s="216"/>
      <c r="D17" s="216"/>
      <c r="E17" s="216"/>
      <c r="F17" s="216"/>
      <c r="G17" s="216"/>
      <c r="H17" s="216"/>
      <c r="I17" s="216"/>
      <c r="J17" s="216"/>
      <c r="K17" s="216"/>
      <c r="L17" s="258" t="s">
        <v>89</v>
      </c>
      <c r="M17" s="258"/>
    </row>
    <row r="18" spans="1:16" ht="15" x14ac:dyDescent="0.25">
      <c r="B18" s="22" t="s">
        <v>8</v>
      </c>
      <c r="C18" s="159" t="s">
        <v>55</v>
      </c>
      <c r="D18" s="160" t="s">
        <v>73</v>
      </c>
      <c r="E18" s="160" t="s">
        <v>60</v>
      </c>
      <c r="F18" s="13"/>
      <c r="G18" s="13"/>
      <c r="H18" s="13"/>
      <c r="I18" s="13"/>
      <c r="J18" s="13"/>
      <c r="K18" s="180"/>
      <c r="L18" s="182" t="s">
        <v>58</v>
      </c>
      <c r="M18" s="183" t="s">
        <v>74</v>
      </c>
    </row>
    <row r="19" spans="1:16" ht="14.25" x14ac:dyDescent="0.2">
      <c r="A19" s="99">
        <v>1</v>
      </c>
      <c r="B19" s="128" t="s">
        <v>98</v>
      </c>
      <c r="C19" s="102">
        <v>0</v>
      </c>
      <c r="D19" s="107">
        <v>0</v>
      </c>
      <c r="E19" s="64">
        <f>SUM(L19/M19)</f>
        <v>0</v>
      </c>
      <c r="F19" s="110">
        <f>SUM(C19*D19*E19)</f>
        <v>0</v>
      </c>
      <c r="G19" s="110">
        <f>SUM(F19*M2)</f>
        <v>0</v>
      </c>
      <c r="H19" s="110">
        <f t="shared" ref="G19:J20" si="2">G19*1.02</f>
        <v>0</v>
      </c>
      <c r="I19" s="110">
        <f t="shared" si="2"/>
        <v>0</v>
      </c>
      <c r="J19" s="110">
        <f t="shared" si="2"/>
        <v>0</v>
      </c>
      <c r="K19" s="181">
        <f>SUM(F19:J19)</f>
        <v>0</v>
      </c>
      <c r="L19" s="174">
        <v>0</v>
      </c>
      <c r="M19" s="177">
        <v>12</v>
      </c>
      <c r="N19" s="284" t="s">
        <v>91</v>
      </c>
      <c r="O19" s="240"/>
      <c r="P19" s="240"/>
    </row>
    <row r="20" spans="1:16" ht="15" thickBot="1" x14ac:dyDescent="0.25">
      <c r="A20" s="99">
        <v>2</v>
      </c>
      <c r="B20" s="128" t="s">
        <v>99</v>
      </c>
      <c r="C20" s="102">
        <v>0</v>
      </c>
      <c r="D20" s="107">
        <v>0</v>
      </c>
      <c r="E20" s="64">
        <f>SUM(L20/M20)</f>
        <v>0</v>
      </c>
      <c r="F20" s="110">
        <f>SUM(C20*D20*E20)</f>
        <v>0</v>
      </c>
      <c r="G20" s="110">
        <f t="shared" si="2"/>
        <v>0</v>
      </c>
      <c r="H20" s="110">
        <f t="shared" si="2"/>
        <v>0</v>
      </c>
      <c r="I20" s="110">
        <f t="shared" si="2"/>
        <v>0</v>
      </c>
      <c r="J20" s="110">
        <f t="shared" si="2"/>
        <v>0</v>
      </c>
      <c r="K20" s="181">
        <f>SUM(F20:J20)</f>
        <v>0</v>
      </c>
      <c r="L20" s="184">
        <v>0</v>
      </c>
      <c r="M20" s="179">
        <v>12</v>
      </c>
    </row>
    <row r="21" spans="1:16" s="6" customFormat="1" ht="15" x14ac:dyDescent="0.25">
      <c r="A21" s="149"/>
      <c r="B21" s="44" t="s">
        <v>9</v>
      </c>
      <c r="C21" s="70"/>
      <c r="D21" s="71"/>
      <c r="E21" s="71"/>
      <c r="F21" s="45">
        <f>SUM(F19:F20)</f>
        <v>0</v>
      </c>
      <c r="G21" s="45">
        <f>SUM(G19:G20)</f>
        <v>0</v>
      </c>
      <c r="H21" s="45">
        <f>SUM(H19:H20)</f>
        <v>0</v>
      </c>
      <c r="I21" s="45">
        <f>SUM(I19:I20)</f>
        <v>0</v>
      </c>
      <c r="J21" s="45">
        <f>SUM(J19:J20)</f>
        <v>0</v>
      </c>
      <c r="K21" s="111">
        <f>SUM(F21:J21)</f>
        <v>0</v>
      </c>
    </row>
    <row r="22" spans="1:16" ht="15" thickBot="1" x14ac:dyDescent="0.25">
      <c r="B22" s="34" t="s">
        <v>40</v>
      </c>
      <c r="C22" s="67"/>
      <c r="D22" s="68">
        <v>0.36530000000000001</v>
      </c>
      <c r="E22" s="68"/>
      <c r="F22" s="35">
        <f>F21*D22</f>
        <v>0</v>
      </c>
      <c r="G22" s="35">
        <f>G21*D22</f>
        <v>0</v>
      </c>
      <c r="H22" s="35">
        <f>H21*D22</f>
        <v>0</v>
      </c>
      <c r="I22" s="35">
        <f>I21*D22</f>
        <v>0</v>
      </c>
      <c r="J22" s="35">
        <f>J21*D22</f>
        <v>0</v>
      </c>
      <c r="K22" s="104">
        <f>SUM(F22:J22)</f>
        <v>0</v>
      </c>
      <c r="L22" s="258" t="s">
        <v>89</v>
      </c>
      <c r="M22" s="258"/>
    </row>
    <row r="23" spans="1:16" ht="15" x14ac:dyDescent="0.25">
      <c r="B23" s="23" t="s">
        <v>10</v>
      </c>
      <c r="C23" s="159" t="s">
        <v>55</v>
      </c>
      <c r="D23" s="160" t="s">
        <v>73</v>
      </c>
      <c r="E23" s="160" t="s">
        <v>60</v>
      </c>
      <c r="F23" s="13"/>
      <c r="G23" s="13"/>
      <c r="H23" s="13"/>
      <c r="I23" s="13"/>
      <c r="J23" s="13"/>
      <c r="K23" s="180"/>
      <c r="L23" s="182" t="s">
        <v>58</v>
      </c>
      <c r="M23" s="183" t="s">
        <v>74</v>
      </c>
    </row>
    <row r="24" spans="1:16" ht="14.25" x14ac:dyDescent="0.2">
      <c r="A24" s="99">
        <v>1</v>
      </c>
      <c r="B24" s="128" t="s">
        <v>100</v>
      </c>
      <c r="C24" s="102">
        <v>0</v>
      </c>
      <c r="D24" s="107">
        <v>0</v>
      </c>
      <c r="E24" s="64">
        <f>SUM(L24/M24)</f>
        <v>0</v>
      </c>
      <c r="F24" s="14">
        <f>SUM(E24*D24*C24)</f>
        <v>0</v>
      </c>
      <c r="G24" s="14">
        <f t="shared" ref="G24:J25" si="3">F24*1.02</f>
        <v>0</v>
      </c>
      <c r="H24" s="14">
        <f t="shared" si="3"/>
        <v>0</v>
      </c>
      <c r="I24" s="14">
        <f t="shared" si="3"/>
        <v>0</v>
      </c>
      <c r="J24" s="14">
        <f t="shared" si="3"/>
        <v>0</v>
      </c>
      <c r="K24" s="181">
        <f>SUM(F24:J24)</f>
        <v>0</v>
      </c>
      <c r="L24" s="174">
        <v>0</v>
      </c>
      <c r="M24" s="177">
        <v>12</v>
      </c>
    </row>
    <row r="25" spans="1:16" ht="15" thickBot="1" x14ac:dyDescent="0.25">
      <c r="A25" s="99">
        <v>2</v>
      </c>
      <c r="B25" s="128" t="s">
        <v>101</v>
      </c>
      <c r="C25" s="102">
        <v>0</v>
      </c>
      <c r="D25" s="107">
        <v>0</v>
      </c>
      <c r="E25" s="64">
        <f>SUM(L25/M25)</f>
        <v>0</v>
      </c>
      <c r="F25" s="14">
        <f>SUM(E25*D25*C25)</f>
        <v>0</v>
      </c>
      <c r="G25" s="14">
        <f t="shared" si="3"/>
        <v>0</v>
      </c>
      <c r="H25" s="14">
        <f t="shared" si="3"/>
        <v>0</v>
      </c>
      <c r="I25" s="14">
        <f t="shared" si="3"/>
        <v>0</v>
      </c>
      <c r="J25" s="14">
        <f t="shared" si="3"/>
        <v>0</v>
      </c>
      <c r="K25" s="181">
        <f>SUM(F25:J25)</f>
        <v>0</v>
      </c>
      <c r="L25" s="184">
        <v>0</v>
      </c>
      <c r="M25" s="179">
        <v>12</v>
      </c>
    </row>
    <row r="26" spans="1:16" s="6" customFormat="1" ht="15" x14ac:dyDescent="0.25">
      <c r="A26" s="149"/>
      <c r="B26" s="44" t="s">
        <v>11</v>
      </c>
      <c r="C26" s="70"/>
      <c r="D26" s="71"/>
      <c r="E26" s="71"/>
      <c r="F26" s="45">
        <f>SUM(F24:F25)</f>
        <v>0</v>
      </c>
      <c r="G26" s="45">
        <f>SUM(G24:G25)</f>
        <v>0</v>
      </c>
      <c r="H26" s="45">
        <f>SUM(H24:H25)</f>
        <v>0</v>
      </c>
      <c r="I26" s="45">
        <f>SUM(I24:I25)</f>
        <v>0</v>
      </c>
      <c r="J26" s="45">
        <f>SUM(J24:J25)</f>
        <v>0</v>
      </c>
      <c r="K26" s="111">
        <f>SUM(F26:J26)</f>
        <v>0</v>
      </c>
    </row>
    <row r="27" spans="1:16" ht="14.25" x14ac:dyDescent="0.2">
      <c r="B27" s="34" t="s">
        <v>40</v>
      </c>
      <c r="C27" s="67"/>
      <c r="D27" s="68">
        <v>0.36530000000000001</v>
      </c>
      <c r="E27" s="68"/>
      <c r="F27" s="35">
        <f>F26*D27</f>
        <v>0</v>
      </c>
      <c r="G27" s="35">
        <f>G26*D27</f>
        <v>0</v>
      </c>
      <c r="H27" s="35">
        <f>H26*D27</f>
        <v>0</v>
      </c>
      <c r="I27" s="35">
        <f>I26*D27</f>
        <v>0</v>
      </c>
      <c r="J27" s="35">
        <f>J26*D27</f>
        <v>0</v>
      </c>
      <c r="K27" s="104">
        <f>SUM(F27:J27)</f>
        <v>0</v>
      </c>
    </row>
    <row r="28" spans="1:16" ht="15.75" thickBot="1" x14ac:dyDescent="0.3">
      <c r="B28" s="23" t="s">
        <v>78</v>
      </c>
      <c r="C28" s="78"/>
      <c r="D28" s="77"/>
      <c r="E28" s="77"/>
      <c r="F28" s="12"/>
      <c r="G28" s="12"/>
      <c r="H28" s="12"/>
      <c r="I28" s="12"/>
      <c r="J28" s="12"/>
      <c r="K28" s="106"/>
      <c r="L28" s="259" t="s">
        <v>90</v>
      </c>
      <c r="M28" s="258"/>
    </row>
    <row r="29" spans="1:16" s="5" customFormat="1" ht="12" x14ac:dyDescent="0.2">
      <c r="A29" s="148"/>
      <c r="B29" s="60"/>
      <c r="C29" s="161" t="s">
        <v>55</v>
      </c>
      <c r="D29" s="161" t="s">
        <v>61</v>
      </c>
      <c r="E29" s="161" t="s">
        <v>53</v>
      </c>
      <c r="F29" s="61"/>
      <c r="G29" s="61"/>
      <c r="H29" s="61"/>
      <c r="I29" s="61"/>
      <c r="J29" s="61"/>
      <c r="K29" s="186"/>
      <c r="L29" s="182" t="s">
        <v>59</v>
      </c>
      <c r="M29" s="183" t="s">
        <v>54</v>
      </c>
    </row>
    <row r="30" spans="1:16" ht="15" thickBot="1" x14ac:dyDescent="0.25">
      <c r="B30" s="47"/>
      <c r="C30" s="108">
        <v>0</v>
      </c>
      <c r="D30" s="109">
        <v>15</v>
      </c>
      <c r="E30" s="73">
        <f>SUM(L30*M30)</f>
        <v>0</v>
      </c>
      <c r="F30" s="14">
        <f>SUM(E30*D30*C30)</f>
        <v>0</v>
      </c>
      <c r="G30" s="14">
        <f>F30*1.02</f>
        <v>0</v>
      </c>
      <c r="H30" s="14">
        <f>G30*1.02</f>
        <v>0</v>
      </c>
      <c r="I30" s="14">
        <f>H30*1.02</f>
        <v>0</v>
      </c>
      <c r="J30" s="14">
        <f>I30*1.02</f>
        <v>0</v>
      </c>
      <c r="K30" s="181">
        <f>SUM(F30:J30)</f>
        <v>0</v>
      </c>
      <c r="L30" s="187">
        <v>0</v>
      </c>
      <c r="M30" s="185">
        <v>52</v>
      </c>
      <c r="N30" s="284" t="s">
        <v>103</v>
      </c>
      <c r="O30" s="240"/>
      <c r="P30" s="240"/>
    </row>
    <row r="31" spans="1:16" s="6" customFormat="1" ht="15" x14ac:dyDescent="0.25">
      <c r="A31" s="149"/>
      <c r="B31" s="44" t="s">
        <v>42</v>
      </c>
      <c r="C31" s="70"/>
      <c r="D31" s="71"/>
      <c r="E31" s="79"/>
      <c r="F31" s="45">
        <f>SUM(F30)</f>
        <v>0</v>
      </c>
      <c r="G31" s="45">
        <f>SUM(G30)</f>
        <v>0</v>
      </c>
      <c r="H31" s="45">
        <f>SUM(H30)</f>
        <v>0</v>
      </c>
      <c r="I31" s="45">
        <f>SUM(I30)</f>
        <v>0</v>
      </c>
      <c r="J31" s="45">
        <f>SUM(J30)</f>
        <v>0</v>
      </c>
      <c r="K31" s="111">
        <f>SUM(F31:J31)</f>
        <v>0</v>
      </c>
    </row>
    <row r="32" spans="1:16" ht="15" thickBot="1" x14ac:dyDescent="0.25">
      <c r="B32" s="203" t="s">
        <v>40</v>
      </c>
      <c r="C32" s="76"/>
      <c r="D32" s="68">
        <v>7.6499999999999999E-2</v>
      </c>
      <c r="E32" s="68"/>
      <c r="F32" s="35">
        <f>F31*D32</f>
        <v>0</v>
      </c>
      <c r="G32" s="35">
        <f>G31*D32</f>
        <v>0</v>
      </c>
      <c r="H32" s="35">
        <f>H31*D32</f>
        <v>0</v>
      </c>
      <c r="I32" s="35">
        <f>I31*D32</f>
        <v>0</v>
      </c>
      <c r="J32" s="35">
        <f>J31*D32</f>
        <v>0</v>
      </c>
      <c r="K32" s="104">
        <f>SUM(F32:J32)</f>
        <v>0</v>
      </c>
    </row>
    <row r="33" spans="1:16" ht="14.25" x14ac:dyDescent="0.2">
      <c r="B33" s="214" t="s">
        <v>87</v>
      </c>
      <c r="C33" s="194"/>
      <c r="D33" s="83"/>
      <c r="E33" s="83"/>
      <c r="F33" s="56"/>
      <c r="G33" s="56"/>
      <c r="H33" s="56"/>
      <c r="I33" s="56"/>
      <c r="J33" s="56"/>
      <c r="K33" s="104"/>
    </row>
    <row r="34" spans="1:16" s="5" customFormat="1" ht="15.75" thickBot="1" x14ac:dyDescent="0.3">
      <c r="A34" s="148"/>
      <c r="B34" s="205" t="s">
        <v>88</v>
      </c>
      <c r="C34" s="195"/>
      <c r="D34" s="72"/>
      <c r="E34" s="72"/>
      <c r="F34" s="16"/>
      <c r="G34" s="16"/>
      <c r="H34" s="16"/>
      <c r="I34" s="16"/>
      <c r="J34" s="16"/>
      <c r="K34" s="105"/>
      <c r="L34" s="259" t="s">
        <v>90</v>
      </c>
      <c r="M34" s="258"/>
    </row>
    <row r="35" spans="1:16" s="5" customFormat="1" ht="12" x14ac:dyDescent="0.2">
      <c r="A35" s="148"/>
      <c r="B35" s="206"/>
      <c r="C35" s="196" t="s">
        <v>55</v>
      </c>
      <c r="D35" s="161" t="s">
        <v>61</v>
      </c>
      <c r="E35" s="161" t="s">
        <v>53</v>
      </c>
      <c r="F35" s="61"/>
      <c r="G35" s="61"/>
      <c r="H35" s="61"/>
      <c r="I35" s="61"/>
      <c r="J35" s="61"/>
      <c r="K35" s="186"/>
      <c r="L35" s="182" t="s">
        <v>59</v>
      </c>
      <c r="M35" s="183" t="s">
        <v>54</v>
      </c>
    </row>
    <row r="36" spans="1:16" s="5" customFormat="1" ht="14.25" x14ac:dyDescent="0.2">
      <c r="A36" s="148"/>
      <c r="B36" s="207"/>
      <c r="C36" s="197">
        <v>0</v>
      </c>
      <c r="D36" s="109">
        <v>20</v>
      </c>
      <c r="E36" s="73">
        <f>SUM(L36*M36)</f>
        <v>0</v>
      </c>
      <c r="F36" s="14">
        <f>SUM(E36*D36*C36)</f>
        <v>0</v>
      </c>
      <c r="G36" s="14">
        <f t="shared" ref="G36:J37" si="4">F36*1.02</f>
        <v>0</v>
      </c>
      <c r="H36" s="14">
        <f t="shared" si="4"/>
        <v>0</v>
      </c>
      <c r="I36" s="14">
        <f t="shared" si="4"/>
        <v>0</v>
      </c>
      <c r="J36" s="14">
        <f t="shared" si="4"/>
        <v>0</v>
      </c>
      <c r="K36" s="181">
        <f>SUM(F36:J36)</f>
        <v>0</v>
      </c>
      <c r="L36" s="188">
        <v>0</v>
      </c>
      <c r="M36" s="175">
        <v>36</v>
      </c>
      <c r="N36" s="282" t="s">
        <v>102</v>
      </c>
      <c r="O36" s="283"/>
      <c r="P36" s="283"/>
    </row>
    <row r="37" spans="1:16" s="6" customFormat="1" ht="15" thickBot="1" x14ac:dyDescent="0.25">
      <c r="A37" s="149"/>
      <c r="B37" s="207"/>
      <c r="C37" s="197">
        <v>0</v>
      </c>
      <c r="D37" s="127">
        <v>20</v>
      </c>
      <c r="E37" s="73">
        <f>SUM(L37*M37)</f>
        <v>0</v>
      </c>
      <c r="F37" s="14">
        <f>SUM(E37*D37*C37)</f>
        <v>0</v>
      </c>
      <c r="G37" s="14">
        <f t="shared" si="4"/>
        <v>0</v>
      </c>
      <c r="H37" s="14">
        <f t="shared" si="4"/>
        <v>0</v>
      </c>
      <c r="I37" s="14">
        <f t="shared" si="4"/>
        <v>0</v>
      </c>
      <c r="J37" s="14">
        <f t="shared" si="4"/>
        <v>0</v>
      </c>
      <c r="K37" s="181">
        <f>SUM(F37:J37)</f>
        <v>0</v>
      </c>
      <c r="L37" s="187">
        <v>0</v>
      </c>
      <c r="M37" s="185">
        <v>36</v>
      </c>
      <c r="N37" s="282"/>
      <c r="O37" s="283"/>
      <c r="P37" s="283"/>
    </row>
    <row r="38" spans="1:16" ht="15" x14ac:dyDescent="0.25">
      <c r="B38" s="208" t="s">
        <v>51</v>
      </c>
      <c r="C38" s="198"/>
      <c r="D38" s="74"/>
      <c r="E38" s="75"/>
      <c r="F38" s="45">
        <f>SUM(F36:F37)</f>
        <v>0</v>
      </c>
      <c r="G38" s="45">
        <f>SUM(G36:G37)</f>
        <v>0</v>
      </c>
      <c r="H38" s="45">
        <f>SUM(H36:H37)</f>
        <v>0</v>
      </c>
      <c r="I38" s="45">
        <f>SUM(I36:I37)</f>
        <v>0</v>
      </c>
      <c r="J38" s="45">
        <f>SUM(J36:J37)</f>
        <v>0</v>
      </c>
      <c r="K38" s="111">
        <f>SUM(F38:J38)</f>
        <v>0</v>
      </c>
    </row>
    <row r="39" spans="1:16" ht="14.25" x14ac:dyDescent="0.2">
      <c r="B39" s="209" t="s">
        <v>52</v>
      </c>
      <c r="C39" s="199"/>
      <c r="D39" s="68"/>
      <c r="E39" s="68"/>
      <c r="F39" s="35"/>
      <c r="G39" s="35"/>
      <c r="H39" s="35"/>
      <c r="I39" s="35"/>
      <c r="J39" s="35"/>
      <c r="K39" s="104"/>
    </row>
    <row r="40" spans="1:16" ht="14.25" x14ac:dyDescent="0.2">
      <c r="B40" s="210"/>
      <c r="C40" s="200"/>
      <c r="D40" s="77"/>
      <c r="E40" s="77"/>
      <c r="F40" s="12"/>
      <c r="G40" s="12"/>
      <c r="H40" s="12"/>
      <c r="I40" s="12"/>
      <c r="J40" s="12"/>
      <c r="K40" s="106"/>
    </row>
    <row r="41" spans="1:16" ht="15.75" thickBot="1" x14ac:dyDescent="0.3">
      <c r="B41" s="211" t="s">
        <v>85</v>
      </c>
      <c r="C41" s="201"/>
      <c r="D41" s="77"/>
      <c r="E41" s="77"/>
      <c r="F41" s="12"/>
      <c r="G41" s="12"/>
      <c r="H41" s="12"/>
      <c r="I41" s="12"/>
      <c r="J41" s="12"/>
      <c r="K41" s="106"/>
      <c r="L41" s="259" t="s">
        <v>90</v>
      </c>
      <c r="M41" s="258"/>
    </row>
    <row r="42" spans="1:16" s="5" customFormat="1" ht="12" x14ac:dyDescent="0.2">
      <c r="A42" s="148"/>
      <c r="B42" s="206"/>
      <c r="C42" s="196" t="s">
        <v>55</v>
      </c>
      <c r="D42" s="161" t="s">
        <v>61</v>
      </c>
      <c r="E42" s="161" t="s">
        <v>53</v>
      </c>
      <c r="F42" s="61"/>
      <c r="G42" s="61"/>
      <c r="H42" s="61"/>
      <c r="I42" s="61"/>
      <c r="J42" s="61"/>
      <c r="K42" s="186"/>
      <c r="L42" s="182" t="s">
        <v>59</v>
      </c>
      <c r="M42" s="183" t="s">
        <v>54</v>
      </c>
      <c r="N42" s="256" t="s">
        <v>103</v>
      </c>
      <c r="O42" s="257"/>
      <c r="P42" s="257"/>
    </row>
    <row r="43" spans="1:16" ht="15" thickBot="1" x14ac:dyDescent="0.25">
      <c r="B43" s="212"/>
      <c r="C43" s="202">
        <v>0</v>
      </c>
      <c r="D43" s="109">
        <v>15</v>
      </c>
      <c r="E43" s="73">
        <f>SUM(L43*M43)</f>
        <v>0</v>
      </c>
      <c r="F43" s="14">
        <f>SUM(E43*D43*C43)</f>
        <v>0</v>
      </c>
      <c r="G43" s="14">
        <f>F43*1.02</f>
        <v>0</v>
      </c>
      <c r="H43" s="14">
        <f>G43*1.02</f>
        <v>0</v>
      </c>
      <c r="I43" s="14">
        <f>H43*1.02</f>
        <v>0</v>
      </c>
      <c r="J43" s="14">
        <f>I43*1.02</f>
        <v>0</v>
      </c>
      <c r="K43" s="181">
        <f>SUM(F43:J43)</f>
        <v>0</v>
      </c>
      <c r="L43" s="187">
        <v>0</v>
      </c>
      <c r="M43" s="185">
        <v>36</v>
      </c>
      <c r="N43" s="256"/>
      <c r="O43" s="257"/>
      <c r="P43" s="257"/>
    </row>
    <row r="44" spans="1:16" s="6" customFormat="1" ht="15" x14ac:dyDescent="0.25">
      <c r="A44" s="149"/>
      <c r="B44" s="208" t="s">
        <v>42</v>
      </c>
      <c r="C44" s="198"/>
      <c r="D44" s="71"/>
      <c r="E44" s="79"/>
      <c r="F44" s="45">
        <f>SUM(F43)</f>
        <v>0</v>
      </c>
      <c r="G44" s="45">
        <f>SUM(G43)</f>
        <v>0</v>
      </c>
      <c r="H44" s="45">
        <f>SUM(H43)</f>
        <v>0</v>
      </c>
      <c r="I44" s="45">
        <f>SUM(I43)</f>
        <v>0</v>
      </c>
      <c r="J44" s="45">
        <f>SUM(J43)</f>
        <v>0</v>
      </c>
      <c r="K44" s="111">
        <f>SUM(F44:J44)</f>
        <v>0</v>
      </c>
    </row>
    <row r="45" spans="1:16" ht="15" thickBot="1" x14ac:dyDescent="0.25">
      <c r="B45" s="213" t="s">
        <v>52</v>
      </c>
      <c r="C45" s="199"/>
      <c r="D45" s="68"/>
      <c r="E45" s="68"/>
      <c r="F45" s="35"/>
      <c r="G45" s="35"/>
      <c r="H45" s="35"/>
      <c r="I45" s="35"/>
      <c r="J45" s="35"/>
      <c r="K45" s="104"/>
    </row>
    <row r="46" spans="1:16" ht="13.15" customHeight="1" x14ac:dyDescent="0.2">
      <c r="B46" s="204"/>
      <c r="C46" s="80"/>
      <c r="D46" s="81"/>
      <c r="E46" s="81"/>
      <c r="F46" s="11"/>
      <c r="G46" s="11"/>
      <c r="H46" s="11"/>
      <c r="I46" s="11"/>
      <c r="J46" s="11"/>
      <c r="K46" s="112"/>
    </row>
    <row r="47" spans="1:16" ht="14.25" x14ac:dyDescent="0.2">
      <c r="B47" s="55"/>
      <c r="C47" s="82"/>
      <c r="D47" s="83"/>
      <c r="E47" s="83"/>
      <c r="F47" s="56"/>
      <c r="G47" s="56"/>
      <c r="H47" s="56"/>
      <c r="I47" s="56"/>
      <c r="J47" s="56"/>
      <c r="K47" s="104"/>
    </row>
    <row r="48" spans="1:16" s="5" customFormat="1" ht="15" x14ac:dyDescent="0.25">
      <c r="A48" s="148"/>
      <c r="B48" s="51" t="s">
        <v>44</v>
      </c>
      <c r="C48" s="84"/>
      <c r="D48" s="85"/>
      <c r="E48" s="85"/>
      <c r="F48" s="50">
        <f>SUM(F21+F26+F38+F44)</f>
        <v>0</v>
      </c>
      <c r="G48" s="50">
        <f>SUM(G21+G26+G38+G44)</f>
        <v>0</v>
      </c>
      <c r="H48" s="50">
        <f>SUM(H21+H26+H38+H44)</f>
        <v>0</v>
      </c>
      <c r="I48" s="50">
        <f>SUM(I21+I26+I38+I44)</f>
        <v>0</v>
      </c>
      <c r="J48" s="50">
        <f>SUM(J21+J26+J38+J44)</f>
        <v>0</v>
      </c>
      <c r="K48" s="113">
        <f t="shared" ref="K48:K55" si="5">SUM(F48:J48)</f>
        <v>0</v>
      </c>
    </row>
    <row r="49" spans="1:13" ht="15" x14ac:dyDescent="0.25">
      <c r="B49" s="57" t="s">
        <v>12</v>
      </c>
      <c r="C49" s="86"/>
      <c r="D49" s="87"/>
      <c r="E49" s="87"/>
      <c r="F49" s="58">
        <f>SUM(F13+F48)</f>
        <v>0</v>
      </c>
      <c r="G49" s="58">
        <f>SUM(G13+G48)</f>
        <v>0</v>
      </c>
      <c r="H49" s="58">
        <f>SUM(H13+H48)</f>
        <v>0</v>
      </c>
      <c r="I49" s="58">
        <f>SUM(I13+I48)</f>
        <v>0</v>
      </c>
      <c r="J49" s="58">
        <f>SUM(J13+J48)</f>
        <v>0</v>
      </c>
      <c r="K49" s="114">
        <f t="shared" si="5"/>
        <v>0</v>
      </c>
    </row>
    <row r="50" spans="1:13" ht="15" x14ac:dyDescent="0.25">
      <c r="B50" s="57"/>
      <c r="C50" s="86"/>
      <c r="D50" s="87"/>
      <c r="E50" s="87"/>
      <c r="F50" s="58"/>
      <c r="G50" s="58"/>
      <c r="H50" s="58"/>
      <c r="I50" s="58"/>
      <c r="J50" s="58"/>
      <c r="K50" s="114"/>
    </row>
    <row r="51" spans="1:13" ht="14.25" x14ac:dyDescent="0.2">
      <c r="B51" s="26"/>
      <c r="C51" s="88"/>
      <c r="D51" s="77"/>
      <c r="E51" s="77"/>
      <c r="F51" s="14"/>
      <c r="G51" s="14"/>
      <c r="H51" s="14"/>
      <c r="I51" s="14"/>
      <c r="J51" s="14"/>
      <c r="K51" s="104"/>
    </row>
    <row r="52" spans="1:13" ht="15.75" x14ac:dyDescent="0.25">
      <c r="B52" s="292" t="s">
        <v>32</v>
      </c>
      <c r="C52" s="293"/>
      <c r="D52" s="293"/>
      <c r="E52" s="293"/>
      <c r="F52" s="293"/>
      <c r="G52" s="293"/>
      <c r="H52" s="293"/>
      <c r="I52" s="293"/>
      <c r="J52" s="293"/>
      <c r="K52" s="294"/>
    </row>
    <row r="53" spans="1:13" s="5" customFormat="1" ht="15" x14ac:dyDescent="0.25">
      <c r="A53" s="148"/>
      <c r="B53" s="48" t="s">
        <v>45</v>
      </c>
      <c r="C53" s="48"/>
      <c r="D53" s="49"/>
      <c r="E53" s="49"/>
      <c r="F53" s="50">
        <f t="shared" ref="F53:K53" si="6">SUM(F14+F22+F27+F32)</f>
        <v>0</v>
      </c>
      <c r="G53" s="50">
        <f t="shared" si="6"/>
        <v>0</v>
      </c>
      <c r="H53" s="50">
        <f t="shared" si="6"/>
        <v>0</v>
      </c>
      <c r="I53" s="50">
        <f t="shared" si="6"/>
        <v>0</v>
      </c>
      <c r="J53" s="50">
        <f t="shared" si="6"/>
        <v>0</v>
      </c>
      <c r="K53" s="50">
        <f t="shared" si="6"/>
        <v>0</v>
      </c>
    </row>
    <row r="54" spans="1:13" s="5" customFormat="1" ht="15" x14ac:dyDescent="0.25">
      <c r="A54" s="148"/>
      <c r="B54" s="39"/>
      <c r="C54" s="39"/>
      <c r="D54" s="25"/>
      <c r="E54" s="25"/>
      <c r="F54" s="16"/>
      <c r="G54" s="16"/>
      <c r="H54" s="16"/>
      <c r="I54" s="16"/>
      <c r="J54" s="16"/>
      <c r="K54" s="16"/>
    </row>
    <row r="55" spans="1:13" ht="15.75" x14ac:dyDescent="0.25">
      <c r="B55" s="36" t="s">
        <v>33</v>
      </c>
      <c r="C55" s="36"/>
      <c r="D55" s="37"/>
      <c r="E55" s="37"/>
      <c r="F55" s="38">
        <f>SUM(F49+F53)</f>
        <v>0</v>
      </c>
      <c r="G55" s="38">
        <f>SUM(G49+G53)</f>
        <v>0</v>
      </c>
      <c r="H55" s="38">
        <f>SUM(H49+H53)</f>
        <v>0</v>
      </c>
      <c r="I55" s="38">
        <f>SUM(I49+I53)</f>
        <v>0</v>
      </c>
      <c r="J55" s="38">
        <f>SUM(J49+J53)</f>
        <v>0</v>
      </c>
      <c r="K55" s="38">
        <f t="shared" si="5"/>
        <v>0</v>
      </c>
    </row>
    <row r="56" spans="1:13" ht="14.65" customHeight="1" x14ac:dyDescent="0.2">
      <c r="B56" s="26"/>
      <c r="C56" s="26"/>
      <c r="D56" s="12"/>
      <c r="E56" s="12"/>
      <c r="F56" s="12"/>
      <c r="G56" s="12"/>
      <c r="H56" s="12"/>
      <c r="I56" s="12"/>
      <c r="J56" s="12"/>
      <c r="K56" s="12"/>
    </row>
    <row r="57" spans="1:13" ht="15.75" customHeight="1" x14ac:dyDescent="0.25">
      <c r="B57" s="303" t="s">
        <v>93</v>
      </c>
      <c r="C57" s="304"/>
      <c r="D57" s="304"/>
      <c r="E57" s="304"/>
      <c r="F57" s="304"/>
      <c r="G57" s="304"/>
      <c r="H57" s="304"/>
      <c r="I57" s="304"/>
      <c r="J57" s="304"/>
      <c r="K57" s="305"/>
      <c r="L57" s="239" t="s">
        <v>104</v>
      </c>
      <c r="M57" s="240"/>
    </row>
    <row r="58" spans="1:13" ht="13.15" customHeight="1" x14ac:dyDescent="0.25">
      <c r="B58" s="23"/>
      <c r="C58" s="122"/>
      <c r="D58" s="69"/>
      <c r="E58" s="69"/>
      <c r="F58" s="93">
        <v>0</v>
      </c>
      <c r="G58" s="93">
        <v>0</v>
      </c>
      <c r="H58" s="93">
        <v>0</v>
      </c>
      <c r="I58" s="93">
        <v>0</v>
      </c>
      <c r="J58" s="93">
        <v>0</v>
      </c>
      <c r="K58" s="104">
        <f>SUM(F58:J58)</f>
        <v>0</v>
      </c>
    </row>
    <row r="59" spans="1:13" ht="13.15" customHeight="1" x14ac:dyDescent="0.25">
      <c r="B59" s="23"/>
      <c r="C59" s="122"/>
      <c r="D59" s="69"/>
      <c r="E59" s="69"/>
      <c r="F59" s="93">
        <v>0</v>
      </c>
      <c r="G59" s="93">
        <v>0</v>
      </c>
      <c r="H59" s="93">
        <v>0</v>
      </c>
      <c r="I59" s="93">
        <v>0</v>
      </c>
      <c r="J59" s="93">
        <v>0</v>
      </c>
      <c r="K59" s="104">
        <f>SUM(F59:J59)</f>
        <v>0</v>
      </c>
    </row>
    <row r="60" spans="1:13" s="5" customFormat="1" ht="15" x14ac:dyDescent="0.25">
      <c r="A60" s="148"/>
      <c r="B60" s="21" t="s">
        <v>46</v>
      </c>
      <c r="C60" s="89"/>
      <c r="D60" s="90"/>
      <c r="E60" s="90"/>
      <c r="F60" s="15">
        <f>SUM(F58:F59)</f>
        <v>0</v>
      </c>
      <c r="G60" s="15">
        <f>SUM(G58:G59)</f>
        <v>0</v>
      </c>
      <c r="H60" s="15">
        <f>SUM(H58:H59)</f>
        <v>0</v>
      </c>
      <c r="I60" s="15">
        <f>SUM(I58:I59)</f>
        <v>0</v>
      </c>
      <c r="J60" s="15">
        <f>SUM(J58:J59)</f>
        <v>0</v>
      </c>
      <c r="K60" s="113">
        <f>SUM(F60:J60)</f>
        <v>0</v>
      </c>
    </row>
    <row r="61" spans="1:13" s="7" customFormat="1" ht="15" x14ac:dyDescent="0.25">
      <c r="A61" s="150"/>
      <c r="B61" s="27"/>
      <c r="C61" s="91"/>
      <c r="D61" s="92"/>
      <c r="E61" s="92"/>
      <c r="F61" s="17"/>
      <c r="G61" s="17"/>
      <c r="H61" s="17"/>
      <c r="I61" s="17"/>
      <c r="J61" s="17"/>
      <c r="K61" s="115"/>
    </row>
    <row r="62" spans="1:13" ht="16.899999999999999" customHeight="1" x14ac:dyDescent="0.25">
      <c r="B62" s="292" t="s">
        <v>31</v>
      </c>
      <c r="C62" s="293"/>
      <c r="D62" s="293"/>
      <c r="E62" s="293"/>
      <c r="F62" s="293"/>
      <c r="G62" s="293"/>
      <c r="H62" s="293"/>
      <c r="I62" s="293"/>
      <c r="J62" s="293"/>
      <c r="K62" s="294"/>
    </row>
    <row r="63" spans="1:13" ht="14.25" x14ac:dyDescent="0.2">
      <c r="B63" s="52" t="s">
        <v>13</v>
      </c>
      <c r="C63" s="156"/>
      <c r="D63" s="69"/>
      <c r="E63" s="69"/>
      <c r="F63" s="93">
        <v>0</v>
      </c>
      <c r="G63" s="93">
        <v>0</v>
      </c>
      <c r="H63" s="93">
        <v>0</v>
      </c>
      <c r="I63" s="93">
        <v>0</v>
      </c>
      <c r="J63" s="93">
        <v>0</v>
      </c>
      <c r="K63" s="104">
        <f>SUM(F63:J63)</f>
        <v>0</v>
      </c>
    </row>
    <row r="64" spans="1:13" ht="14.25" x14ac:dyDescent="0.2">
      <c r="B64" s="52" t="s">
        <v>14</v>
      </c>
      <c r="C64" s="156"/>
      <c r="D64" s="69"/>
      <c r="E64" s="69"/>
      <c r="F64" s="93">
        <v>0</v>
      </c>
      <c r="G64" s="93">
        <v>0</v>
      </c>
      <c r="H64" s="93">
        <v>0</v>
      </c>
      <c r="I64" s="93">
        <v>0</v>
      </c>
      <c r="J64" s="93">
        <v>0</v>
      </c>
      <c r="K64" s="104">
        <f>SUM(F64:J64)</f>
        <v>0</v>
      </c>
      <c r="L64" s="239" t="s">
        <v>108</v>
      </c>
      <c r="M64" s="240"/>
    </row>
    <row r="65" spans="1:13" s="5" customFormat="1" ht="15" x14ac:dyDescent="0.25">
      <c r="A65" s="148"/>
      <c r="B65" s="32" t="s">
        <v>47</v>
      </c>
      <c r="C65" s="65"/>
      <c r="D65" s="66"/>
      <c r="E65" s="66"/>
      <c r="F65" s="33">
        <f>SUM(F63:F64)</f>
        <v>0</v>
      </c>
      <c r="G65" s="33">
        <f>SUM(G63:G64)</f>
        <v>0</v>
      </c>
      <c r="H65" s="33">
        <f>SUM(H63:H64)</f>
        <v>0</v>
      </c>
      <c r="I65" s="33">
        <f>SUM(I63:I64)</f>
        <v>0</v>
      </c>
      <c r="J65" s="33">
        <f>SUM(J63:J64)</f>
        <v>0</v>
      </c>
      <c r="K65" s="105">
        <f>SUM(F65:J65)</f>
        <v>0</v>
      </c>
    </row>
    <row r="66" spans="1:13" s="8" customFormat="1" ht="14.25" x14ac:dyDescent="0.2">
      <c r="A66" s="151"/>
      <c r="B66" s="28"/>
      <c r="C66" s="28"/>
      <c r="D66" s="29"/>
      <c r="E66" s="29"/>
      <c r="F66" s="18"/>
      <c r="G66" s="18"/>
      <c r="H66" s="18"/>
      <c r="I66" s="18"/>
      <c r="J66" s="18"/>
      <c r="K66" s="116"/>
    </row>
    <row r="67" spans="1:13" ht="17.649999999999999" customHeight="1" x14ac:dyDescent="0.25">
      <c r="B67" s="292" t="s">
        <v>94</v>
      </c>
      <c r="C67" s="293"/>
      <c r="D67" s="293"/>
      <c r="E67" s="293"/>
      <c r="F67" s="293"/>
      <c r="G67" s="293"/>
      <c r="H67" s="293"/>
      <c r="I67" s="293"/>
      <c r="J67" s="293"/>
      <c r="K67" s="294"/>
      <c r="L67" s="239" t="s">
        <v>107</v>
      </c>
      <c r="M67" s="240"/>
    </row>
    <row r="68" spans="1:13" ht="15" x14ac:dyDescent="0.25">
      <c r="B68" s="23" t="s">
        <v>15</v>
      </c>
      <c r="C68" s="126"/>
      <c r="D68" s="96"/>
      <c r="E68" s="96"/>
      <c r="F68" s="12"/>
      <c r="G68" s="12"/>
      <c r="H68" s="12"/>
      <c r="I68" s="12"/>
      <c r="J68" s="12"/>
      <c r="K68" s="106"/>
    </row>
    <row r="69" spans="1:13" ht="14.25" x14ac:dyDescent="0.2">
      <c r="B69" s="12"/>
      <c r="C69" s="69"/>
      <c r="D69" s="69"/>
      <c r="E69" s="69"/>
      <c r="F69" s="93">
        <v>0</v>
      </c>
      <c r="G69" s="93">
        <v>0</v>
      </c>
      <c r="H69" s="93">
        <v>0</v>
      </c>
      <c r="I69" s="93">
        <v>0</v>
      </c>
      <c r="J69" s="93">
        <v>0</v>
      </c>
      <c r="K69" s="104">
        <f>SUM(F69:J69)</f>
        <v>0</v>
      </c>
    </row>
    <row r="70" spans="1:13" ht="15" x14ac:dyDescent="0.25">
      <c r="B70" s="23"/>
      <c r="C70" s="122"/>
      <c r="D70" s="69"/>
      <c r="E70" s="69"/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104">
        <f>SUM(F70:J70)</f>
        <v>0</v>
      </c>
    </row>
    <row r="71" spans="1:13" s="6" customFormat="1" ht="15" x14ac:dyDescent="0.25">
      <c r="A71" s="149"/>
      <c r="B71" s="44" t="s">
        <v>16</v>
      </c>
      <c r="C71" s="123"/>
      <c r="D71" s="124"/>
      <c r="E71" s="124"/>
      <c r="F71" s="45">
        <f>SUM(F69:F70)</f>
        <v>0</v>
      </c>
      <c r="G71" s="45">
        <f>SUM(G69:G70)</f>
        <v>0</v>
      </c>
      <c r="H71" s="45">
        <f>SUM(H69:H70)</f>
        <v>0</v>
      </c>
      <c r="I71" s="45">
        <f>SUM(I69:I70)</f>
        <v>0</v>
      </c>
      <c r="J71" s="45">
        <f>SUM(J69:J70)</f>
        <v>0</v>
      </c>
      <c r="K71" s="111">
        <f>SUM(F71:J71)</f>
        <v>0</v>
      </c>
    </row>
    <row r="72" spans="1:13" ht="15" x14ac:dyDescent="0.25">
      <c r="B72" s="23" t="s">
        <v>110</v>
      </c>
      <c r="C72" s="122"/>
      <c r="D72" s="69"/>
      <c r="E72" s="69"/>
      <c r="F72" s="12"/>
      <c r="G72" s="12"/>
      <c r="H72" s="12"/>
      <c r="I72" s="12"/>
      <c r="J72" s="12"/>
      <c r="K72" s="106"/>
    </row>
    <row r="73" spans="1:13" ht="14.25" x14ac:dyDescent="0.2">
      <c r="B73" s="12"/>
      <c r="C73" s="69"/>
      <c r="D73" s="69"/>
      <c r="E73" s="69"/>
      <c r="F73" s="93">
        <v>0</v>
      </c>
      <c r="G73" s="93">
        <v>0</v>
      </c>
      <c r="H73" s="93">
        <v>0</v>
      </c>
      <c r="I73" s="93">
        <v>0</v>
      </c>
      <c r="J73" s="93">
        <v>0</v>
      </c>
      <c r="K73" s="104">
        <f>SUM(F73:J73)</f>
        <v>0</v>
      </c>
    </row>
    <row r="74" spans="1:13" ht="14.25" x14ac:dyDescent="0.2">
      <c r="B74" s="12"/>
      <c r="C74" s="69"/>
      <c r="D74" s="69"/>
      <c r="E74" s="69"/>
      <c r="F74" s="93">
        <v>0</v>
      </c>
      <c r="G74" s="93">
        <v>0</v>
      </c>
      <c r="H74" s="93">
        <v>0</v>
      </c>
      <c r="I74" s="93">
        <v>0</v>
      </c>
      <c r="J74" s="93">
        <v>0</v>
      </c>
      <c r="K74" s="104">
        <f>SUM(F74:J74)</f>
        <v>0</v>
      </c>
    </row>
    <row r="75" spans="1:13" s="6" customFormat="1" ht="15" x14ac:dyDescent="0.25">
      <c r="A75" s="149"/>
      <c r="B75" s="44" t="s">
        <v>17</v>
      </c>
      <c r="C75" s="123"/>
      <c r="D75" s="124"/>
      <c r="E75" s="124"/>
      <c r="F75" s="45">
        <f>SUM(F73:F74)</f>
        <v>0</v>
      </c>
      <c r="G75" s="45">
        <f>SUM(G73:G74)</f>
        <v>0</v>
      </c>
      <c r="H75" s="45">
        <f>SUM(H73:H74)</f>
        <v>0</v>
      </c>
      <c r="I75" s="45">
        <f>SUM(I73:I74)</f>
        <v>0</v>
      </c>
      <c r="J75" s="45">
        <f>SUM(J73:J74)</f>
        <v>0</v>
      </c>
      <c r="K75" s="111">
        <f>SUM(F75:J75)</f>
        <v>0</v>
      </c>
    </row>
    <row r="76" spans="1:13" ht="15" x14ac:dyDescent="0.25">
      <c r="B76" s="23" t="s">
        <v>18</v>
      </c>
      <c r="C76" s="122"/>
      <c r="D76" s="69"/>
      <c r="E76" s="69"/>
      <c r="F76" s="12"/>
      <c r="G76" s="12"/>
      <c r="H76" s="12"/>
      <c r="I76" s="12"/>
      <c r="J76" s="12"/>
      <c r="K76" s="106"/>
    </row>
    <row r="77" spans="1:13" ht="14.25" x14ac:dyDescent="0.2">
      <c r="B77" s="12"/>
      <c r="C77" s="69"/>
      <c r="D77" s="69"/>
      <c r="E77" s="69"/>
      <c r="F77" s="93">
        <v>0</v>
      </c>
      <c r="G77" s="93">
        <v>0</v>
      </c>
      <c r="H77" s="93">
        <v>0</v>
      </c>
      <c r="I77" s="93">
        <v>0</v>
      </c>
      <c r="J77" s="93">
        <v>0</v>
      </c>
      <c r="K77" s="104">
        <f>SUM(F77:J77)</f>
        <v>0</v>
      </c>
    </row>
    <row r="78" spans="1:13" ht="14.25" x14ac:dyDescent="0.2">
      <c r="B78" s="12"/>
      <c r="C78" s="69"/>
      <c r="D78" s="69"/>
      <c r="E78" s="69"/>
      <c r="F78" s="93">
        <v>0</v>
      </c>
      <c r="G78" s="93">
        <v>0</v>
      </c>
      <c r="H78" s="93">
        <v>0</v>
      </c>
      <c r="I78" s="93">
        <v>0</v>
      </c>
      <c r="J78" s="93">
        <v>0</v>
      </c>
      <c r="K78" s="104">
        <f>SUM(F78:J78)</f>
        <v>0</v>
      </c>
    </row>
    <row r="79" spans="1:13" s="6" customFormat="1" ht="15" x14ac:dyDescent="0.25">
      <c r="A79" s="149"/>
      <c r="B79" s="44" t="s">
        <v>19</v>
      </c>
      <c r="C79" s="123"/>
      <c r="D79" s="124"/>
      <c r="E79" s="124"/>
      <c r="F79" s="45">
        <f>SUM(F77:F78)</f>
        <v>0</v>
      </c>
      <c r="G79" s="45">
        <f>SUM(G77:G78)</f>
        <v>0</v>
      </c>
      <c r="H79" s="45">
        <f>SUM(H77:H78)</f>
        <v>0</v>
      </c>
      <c r="I79" s="45">
        <f>SUM(I77:I78)</f>
        <v>0</v>
      </c>
      <c r="J79" s="45">
        <f>SUM(J77:J78)</f>
        <v>0</v>
      </c>
      <c r="K79" s="111">
        <f>SUM(F79:J79)</f>
        <v>0</v>
      </c>
    </row>
    <row r="80" spans="1:13" ht="15" x14ac:dyDescent="0.25">
      <c r="B80" s="23" t="s">
        <v>109</v>
      </c>
      <c r="C80" s="122"/>
      <c r="D80" s="69"/>
      <c r="E80" s="69"/>
      <c r="F80" s="12"/>
      <c r="G80" s="12"/>
      <c r="H80" s="12"/>
      <c r="I80" s="12"/>
      <c r="J80" s="12"/>
      <c r="K80" s="106"/>
    </row>
    <row r="81" spans="1:11" ht="15" x14ac:dyDescent="0.25">
      <c r="B81" s="23"/>
      <c r="C81" s="122"/>
      <c r="D81" s="69"/>
      <c r="E81" s="69"/>
      <c r="F81" s="93">
        <v>0</v>
      </c>
      <c r="G81" s="93">
        <v>0</v>
      </c>
      <c r="H81" s="93">
        <v>0</v>
      </c>
      <c r="I81" s="93">
        <v>0</v>
      </c>
      <c r="J81" s="93">
        <v>0</v>
      </c>
      <c r="K81" s="104">
        <f>SUM(F81:J81)</f>
        <v>0</v>
      </c>
    </row>
    <row r="82" spans="1:11" ht="15" x14ac:dyDescent="0.25">
      <c r="B82" s="23"/>
      <c r="C82" s="122"/>
      <c r="D82" s="69"/>
      <c r="E82" s="69"/>
      <c r="F82" s="93">
        <v>0</v>
      </c>
      <c r="G82" s="93">
        <v>0</v>
      </c>
      <c r="H82" s="93">
        <v>0</v>
      </c>
      <c r="I82" s="93">
        <v>0</v>
      </c>
      <c r="J82" s="93">
        <v>0</v>
      </c>
      <c r="K82" s="104">
        <f>SUM(F82:J82)</f>
        <v>0</v>
      </c>
    </row>
    <row r="83" spans="1:11" s="6" customFormat="1" ht="15" x14ac:dyDescent="0.25">
      <c r="A83" s="149"/>
      <c r="B83" s="44" t="s">
        <v>20</v>
      </c>
      <c r="C83" s="123"/>
      <c r="D83" s="124"/>
      <c r="E83" s="124"/>
      <c r="F83" s="45">
        <f>SUM(F81:F82)</f>
        <v>0</v>
      </c>
      <c r="G83" s="45">
        <f>SUM(G81:G82)</f>
        <v>0</v>
      </c>
      <c r="H83" s="45">
        <f>SUM(H81:H82)</f>
        <v>0</v>
      </c>
      <c r="I83" s="45">
        <f>SUM(I81:I82)</f>
        <v>0</v>
      </c>
      <c r="J83" s="45">
        <f>SUM(J81:J82)</f>
        <v>0</v>
      </c>
      <c r="K83" s="111">
        <f>SUM(F83:J83)</f>
        <v>0</v>
      </c>
    </row>
    <row r="84" spans="1:11" s="5" customFormat="1" ht="15" x14ac:dyDescent="0.25">
      <c r="A84" s="148"/>
      <c r="B84" s="32" t="s">
        <v>21</v>
      </c>
      <c r="C84" s="65"/>
      <c r="D84" s="66"/>
      <c r="E84" s="66"/>
      <c r="F84" s="33">
        <f>SUM(F71+F75+F79+F83)</f>
        <v>0</v>
      </c>
      <c r="G84" s="33">
        <f>SUM(G71+G75+G79+G83)</f>
        <v>0</v>
      </c>
      <c r="H84" s="33">
        <f>SUM(H71+H75+H79+H83)</f>
        <v>0</v>
      </c>
      <c r="I84" s="33">
        <f>SUM(I71+I75+I79+I83)</f>
        <v>0</v>
      </c>
      <c r="J84" s="33">
        <f>SUM(J71+J75+J79+J83)</f>
        <v>0</v>
      </c>
      <c r="K84" s="105">
        <f>SUM(F84:J84)</f>
        <v>0</v>
      </c>
    </row>
    <row r="85" spans="1:11" ht="14.25" x14ac:dyDescent="0.2">
      <c r="B85" s="12"/>
      <c r="C85" s="12"/>
      <c r="D85" s="12"/>
      <c r="E85" s="12"/>
      <c r="F85" s="12"/>
      <c r="G85" s="12"/>
      <c r="H85" s="12"/>
      <c r="I85" s="12"/>
      <c r="J85" s="12"/>
      <c r="K85" s="106"/>
    </row>
    <row r="86" spans="1:11" ht="13.15" customHeight="1" x14ac:dyDescent="0.25">
      <c r="B86" s="295" t="s">
        <v>22</v>
      </c>
      <c r="C86" s="296"/>
      <c r="D86" s="296"/>
      <c r="E86" s="296"/>
      <c r="F86" s="296"/>
      <c r="G86" s="296"/>
      <c r="H86" s="296"/>
      <c r="I86" s="296"/>
      <c r="J86" s="296"/>
      <c r="K86" s="297"/>
    </row>
    <row r="87" spans="1:11" ht="15" x14ac:dyDescent="0.25">
      <c r="B87" s="23" t="s">
        <v>23</v>
      </c>
      <c r="C87" s="267"/>
      <c r="D87" s="268"/>
      <c r="E87" s="269"/>
      <c r="F87" s="12"/>
      <c r="G87" s="12"/>
      <c r="H87" s="12"/>
      <c r="I87" s="12"/>
      <c r="J87" s="12"/>
      <c r="K87" s="106"/>
    </row>
    <row r="88" spans="1:11" ht="15" x14ac:dyDescent="0.25">
      <c r="B88" s="23"/>
      <c r="C88" s="273"/>
      <c r="D88" s="274"/>
      <c r="E88" s="275"/>
      <c r="F88" s="93">
        <v>0</v>
      </c>
      <c r="G88" s="93">
        <v>0</v>
      </c>
      <c r="H88" s="93">
        <v>0</v>
      </c>
      <c r="I88" s="93">
        <v>0</v>
      </c>
      <c r="J88" s="93">
        <v>0</v>
      </c>
      <c r="K88" s="104">
        <f t="shared" ref="K88:K94" si="7">SUM(F88:J88)</f>
        <v>0</v>
      </c>
    </row>
    <row r="89" spans="1:11" ht="15" x14ac:dyDescent="0.25">
      <c r="B89" s="23"/>
      <c r="C89" s="273"/>
      <c r="D89" s="274"/>
      <c r="E89" s="275"/>
      <c r="F89" s="93">
        <v>0</v>
      </c>
      <c r="G89" s="93">
        <v>0</v>
      </c>
      <c r="H89" s="93">
        <v>0</v>
      </c>
      <c r="I89" s="93">
        <v>0</v>
      </c>
      <c r="J89" s="93">
        <v>0</v>
      </c>
      <c r="K89" s="104">
        <f t="shared" si="7"/>
        <v>0</v>
      </c>
    </row>
    <row r="90" spans="1:11" ht="15" x14ac:dyDescent="0.25">
      <c r="B90" s="23"/>
      <c r="C90" s="273"/>
      <c r="D90" s="274"/>
      <c r="E90" s="275"/>
      <c r="F90" s="93">
        <v>0</v>
      </c>
      <c r="G90" s="93">
        <v>0</v>
      </c>
      <c r="H90" s="93">
        <v>0</v>
      </c>
      <c r="I90" s="93">
        <v>0</v>
      </c>
      <c r="J90" s="93">
        <v>0</v>
      </c>
      <c r="K90" s="104">
        <f t="shared" si="7"/>
        <v>0</v>
      </c>
    </row>
    <row r="91" spans="1:11" ht="15" x14ac:dyDescent="0.25">
      <c r="B91" s="23"/>
      <c r="C91" s="273"/>
      <c r="D91" s="274"/>
      <c r="E91" s="275"/>
      <c r="F91" s="93">
        <v>0</v>
      </c>
      <c r="G91" s="93">
        <v>0</v>
      </c>
      <c r="H91" s="93">
        <v>0</v>
      </c>
      <c r="I91" s="93">
        <v>0</v>
      </c>
      <c r="J91" s="93">
        <v>0</v>
      </c>
      <c r="K91" s="104">
        <f t="shared" si="7"/>
        <v>0</v>
      </c>
    </row>
    <row r="92" spans="1:11" ht="14.25" x14ac:dyDescent="0.2">
      <c r="B92" s="12"/>
      <c r="C92" s="273"/>
      <c r="D92" s="274"/>
      <c r="E92" s="275"/>
      <c r="F92" s="93">
        <v>0</v>
      </c>
      <c r="G92" s="93">
        <v>0</v>
      </c>
      <c r="H92" s="93">
        <v>0</v>
      </c>
      <c r="I92" s="93">
        <v>0</v>
      </c>
      <c r="J92" s="93">
        <v>0</v>
      </c>
      <c r="K92" s="104">
        <f t="shared" si="7"/>
        <v>0</v>
      </c>
    </row>
    <row r="93" spans="1:11" ht="14.25" x14ac:dyDescent="0.2">
      <c r="B93" s="12"/>
      <c r="C93" s="270"/>
      <c r="D93" s="271"/>
      <c r="E93" s="272"/>
      <c r="F93" s="93">
        <v>0</v>
      </c>
      <c r="G93" s="93">
        <v>0</v>
      </c>
      <c r="H93" s="93">
        <v>0</v>
      </c>
      <c r="I93" s="93">
        <v>0</v>
      </c>
      <c r="J93" s="93">
        <v>0</v>
      </c>
      <c r="K93" s="104">
        <f t="shared" si="7"/>
        <v>0</v>
      </c>
    </row>
    <row r="94" spans="1:11" s="6" customFormat="1" ht="15" x14ac:dyDescent="0.25">
      <c r="A94" s="149"/>
      <c r="B94" s="44" t="s">
        <v>24</v>
      </c>
      <c r="C94" s="250"/>
      <c r="D94" s="251"/>
      <c r="E94" s="252"/>
      <c r="F94" s="45">
        <f>SUM(F88:F93)</f>
        <v>0</v>
      </c>
      <c r="G94" s="45">
        <f>SUM(G88:G93)</f>
        <v>0</v>
      </c>
      <c r="H94" s="45">
        <f>SUM(H88:H93)</f>
        <v>0</v>
      </c>
      <c r="I94" s="45">
        <f>SUM(I88:I93)</f>
        <v>0</v>
      </c>
      <c r="J94" s="45">
        <f>SUM(J88:J93)</f>
        <v>0</v>
      </c>
      <c r="K94" s="111">
        <f t="shared" si="7"/>
        <v>0</v>
      </c>
    </row>
    <row r="95" spans="1:11" ht="30.75" customHeight="1" x14ac:dyDescent="0.25">
      <c r="B95" s="24" t="s">
        <v>38</v>
      </c>
      <c r="C95" s="247"/>
      <c r="D95" s="248"/>
      <c r="E95" s="249"/>
      <c r="F95" s="12"/>
      <c r="G95" s="12"/>
      <c r="H95" s="12"/>
      <c r="I95" s="12"/>
      <c r="J95" s="12"/>
      <c r="K95" s="106"/>
    </row>
    <row r="96" spans="1:11" ht="14.25" x14ac:dyDescent="0.2">
      <c r="B96" s="53"/>
      <c r="C96" s="276"/>
      <c r="D96" s="277"/>
      <c r="E96" s="278"/>
      <c r="F96" s="93">
        <v>0</v>
      </c>
      <c r="G96" s="93">
        <v>0</v>
      </c>
      <c r="H96" s="93">
        <v>0</v>
      </c>
      <c r="I96" s="93">
        <v>0</v>
      </c>
      <c r="J96" s="93">
        <v>0</v>
      </c>
      <c r="K96" s="104">
        <f>SUM(F96:J96)</f>
        <v>0</v>
      </c>
    </row>
    <row r="97" spans="1:13" ht="14.25" x14ac:dyDescent="0.2">
      <c r="B97" s="26"/>
      <c r="C97" s="279"/>
      <c r="D97" s="280"/>
      <c r="E97" s="281"/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104">
        <f>SUM(F97:J97)</f>
        <v>0</v>
      </c>
    </row>
    <row r="98" spans="1:13" s="6" customFormat="1" ht="15" x14ac:dyDescent="0.25">
      <c r="A98" s="149"/>
      <c r="B98" s="44" t="s">
        <v>34</v>
      </c>
      <c r="C98" s="250"/>
      <c r="D98" s="251"/>
      <c r="E98" s="252"/>
      <c r="F98" s="45">
        <f>SUM(F96:F97)</f>
        <v>0</v>
      </c>
      <c r="G98" s="45">
        <f>SUM(G96:G97)</f>
        <v>0</v>
      </c>
      <c r="H98" s="45">
        <f>SUM(H96:H97)</f>
        <v>0</v>
      </c>
      <c r="I98" s="45">
        <f>SUM(I96:I97)</f>
        <v>0</v>
      </c>
      <c r="J98" s="45">
        <f>SUM(J96:J97)</f>
        <v>0</v>
      </c>
      <c r="K98" s="111">
        <f>SUM(F98:J98)</f>
        <v>0</v>
      </c>
    </row>
    <row r="99" spans="1:13" ht="15" x14ac:dyDescent="0.25">
      <c r="B99" s="24" t="s">
        <v>92</v>
      </c>
      <c r="C99" s="247"/>
      <c r="D99" s="248"/>
      <c r="E99" s="249"/>
      <c r="F99" s="12"/>
      <c r="G99" s="12"/>
      <c r="H99" s="14"/>
      <c r="I99" s="12"/>
      <c r="J99" s="12"/>
      <c r="K99" s="106"/>
    </row>
    <row r="100" spans="1:13" ht="14.25" x14ac:dyDescent="0.2">
      <c r="B100" s="12"/>
      <c r="C100" s="241"/>
      <c r="D100" s="242"/>
      <c r="E100" s="243"/>
      <c r="F100" s="93">
        <v>0</v>
      </c>
      <c r="G100" s="93">
        <v>0</v>
      </c>
      <c r="H100" s="93">
        <v>0</v>
      </c>
      <c r="I100" s="93">
        <v>0</v>
      </c>
      <c r="J100" s="93">
        <v>0</v>
      </c>
      <c r="K100" s="104">
        <f>SUM(F100:J100)</f>
        <v>0</v>
      </c>
    </row>
    <row r="101" spans="1:13" ht="14.25" x14ac:dyDescent="0.2">
      <c r="B101" s="12"/>
      <c r="C101" s="241"/>
      <c r="D101" s="242"/>
      <c r="E101" s="243"/>
      <c r="F101" s="93">
        <v>0</v>
      </c>
      <c r="G101" s="93">
        <v>0</v>
      </c>
      <c r="H101" s="93">
        <v>0</v>
      </c>
      <c r="I101" s="93">
        <v>0</v>
      </c>
      <c r="J101" s="93">
        <v>0</v>
      </c>
      <c r="K101" s="104">
        <f>SUM(F101:J101)</f>
        <v>0</v>
      </c>
    </row>
    <row r="102" spans="1:13" s="6" customFormat="1" ht="15" x14ac:dyDescent="0.25">
      <c r="A102" s="149"/>
      <c r="B102" s="44" t="s">
        <v>25</v>
      </c>
      <c r="C102" s="250"/>
      <c r="D102" s="251"/>
      <c r="E102" s="252"/>
      <c r="F102" s="45">
        <f>SUM(F100:F101)</f>
        <v>0</v>
      </c>
      <c r="G102" s="45">
        <f>SUM(G100:G101)</f>
        <v>0</v>
      </c>
      <c r="H102" s="45">
        <f>SUM(H100:H101)</f>
        <v>0</v>
      </c>
      <c r="I102" s="45">
        <f>SUM(I100:I101)</f>
        <v>0</v>
      </c>
      <c r="J102" s="45">
        <f>SUM(J100:J101)</f>
        <v>0</v>
      </c>
      <c r="K102" s="111">
        <f>SUM(F102:J102)</f>
        <v>0</v>
      </c>
    </row>
    <row r="103" spans="1:13" ht="15" x14ac:dyDescent="0.25">
      <c r="B103" s="24" t="s">
        <v>111</v>
      </c>
      <c r="C103" s="247"/>
      <c r="D103" s="248"/>
      <c r="E103" s="249"/>
      <c r="F103" s="12"/>
      <c r="G103" s="12"/>
      <c r="H103" s="12"/>
      <c r="I103" s="12"/>
      <c r="J103" s="12"/>
      <c r="K103" s="106"/>
    </row>
    <row r="104" spans="1:13" ht="15" x14ac:dyDescent="0.25">
      <c r="B104" s="30"/>
      <c r="C104" s="267"/>
      <c r="D104" s="268"/>
      <c r="E104" s="269"/>
      <c r="F104" s="93">
        <v>0</v>
      </c>
      <c r="G104" s="93">
        <v>0</v>
      </c>
      <c r="H104" s="93">
        <v>0</v>
      </c>
      <c r="I104" s="93">
        <v>0</v>
      </c>
      <c r="J104" s="93">
        <v>0</v>
      </c>
      <c r="K104" s="104">
        <f>SUM(F104:J104)</f>
        <v>0</v>
      </c>
    </row>
    <row r="105" spans="1:13" ht="15" x14ac:dyDescent="0.25">
      <c r="B105" s="30"/>
      <c r="C105" s="270"/>
      <c r="D105" s="271"/>
      <c r="E105" s="272"/>
      <c r="F105" s="93">
        <v>0</v>
      </c>
      <c r="G105" s="93">
        <v>0</v>
      </c>
      <c r="H105" s="93">
        <v>0</v>
      </c>
      <c r="I105" s="93">
        <v>0</v>
      </c>
      <c r="J105" s="93">
        <v>0</v>
      </c>
      <c r="K105" s="104">
        <f>SUM(F105:J105)</f>
        <v>0</v>
      </c>
    </row>
    <row r="106" spans="1:13" s="6" customFormat="1" ht="15" x14ac:dyDescent="0.25">
      <c r="A106" s="149"/>
      <c r="B106" s="44" t="s">
        <v>26</v>
      </c>
      <c r="C106" s="250"/>
      <c r="D106" s="251"/>
      <c r="E106" s="252"/>
      <c r="F106" s="45">
        <f>SUM(F104:F105)</f>
        <v>0</v>
      </c>
      <c r="G106" s="45">
        <f>SUM(G104:G105)</f>
        <v>0</v>
      </c>
      <c r="H106" s="45">
        <f>SUM(H104:H105)</f>
        <v>0</v>
      </c>
      <c r="I106" s="45">
        <f>SUM(I104:I105)</f>
        <v>0</v>
      </c>
      <c r="J106" s="45">
        <f>SUM(J104:J105)</f>
        <v>0</v>
      </c>
      <c r="K106" s="111">
        <f>SUM(F106:J106)</f>
        <v>0</v>
      </c>
    </row>
    <row r="107" spans="1:13" ht="15" x14ac:dyDescent="0.25">
      <c r="B107" s="23" t="s">
        <v>30</v>
      </c>
      <c r="C107" s="247"/>
      <c r="D107" s="248"/>
      <c r="E107" s="249"/>
      <c r="F107" s="12"/>
      <c r="G107" s="12"/>
      <c r="H107" s="12"/>
      <c r="I107" s="12"/>
      <c r="J107" s="12"/>
      <c r="K107" s="106"/>
    </row>
    <row r="108" spans="1:13" ht="14.25" x14ac:dyDescent="0.2">
      <c r="B108" s="62" t="s">
        <v>62</v>
      </c>
      <c r="C108" s="253"/>
      <c r="D108" s="254"/>
      <c r="E108" s="255"/>
      <c r="F108" s="93">
        <v>0</v>
      </c>
      <c r="G108" s="93">
        <v>0</v>
      </c>
      <c r="H108" s="93">
        <v>0</v>
      </c>
      <c r="I108" s="93">
        <v>0</v>
      </c>
      <c r="J108" s="93">
        <v>0</v>
      </c>
      <c r="K108" s="104">
        <f>SUM(F108:J108)</f>
        <v>0</v>
      </c>
      <c r="L108" s="239" t="s">
        <v>105</v>
      </c>
      <c r="M108" s="240"/>
    </row>
    <row r="109" spans="1:13" ht="14.25" customHeight="1" x14ac:dyDescent="0.2">
      <c r="B109" s="62" t="s">
        <v>81</v>
      </c>
      <c r="C109" s="253"/>
      <c r="D109" s="254"/>
      <c r="E109" s="255"/>
      <c r="F109" s="93">
        <v>0</v>
      </c>
      <c r="G109" s="93">
        <v>0</v>
      </c>
      <c r="H109" s="93">
        <v>0</v>
      </c>
      <c r="I109" s="93">
        <v>0</v>
      </c>
      <c r="J109" s="93">
        <v>0</v>
      </c>
      <c r="K109" s="104">
        <f>SUM(F109:J109)</f>
        <v>0</v>
      </c>
    </row>
    <row r="110" spans="1:13" ht="14.25" x14ac:dyDescent="0.2">
      <c r="B110" s="63" t="s">
        <v>63</v>
      </c>
      <c r="C110" s="253"/>
      <c r="D110" s="254"/>
      <c r="E110" s="255"/>
      <c r="F110" s="93">
        <v>0</v>
      </c>
      <c r="G110" s="93">
        <v>0</v>
      </c>
      <c r="H110" s="93">
        <v>0</v>
      </c>
      <c r="I110" s="93">
        <v>0</v>
      </c>
      <c r="J110" s="93">
        <v>0</v>
      </c>
      <c r="K110" s="104">
        <f>SUM(F110:J110)</f>
        <v>0</v>
      </c>
      <c r="L110" s="239" t="s">
        <v>105</v>
      </c>
      <c r="M110" s="240"/>
    </row>
    <row r="111" spans="1:13" ht="14.25" x14ac:dyDescent="0.2">
      <c r="B111" s="63" t="s">
        <v>82</v>
      </c>
      <c r="C111" s="253"/>
      <c r="D111" s="254"/>
      <c r="E111" s="255"/>
      <c r="F111" s="93">
        <v>0</v>
      </c>
      <c r="G111" s="93">
        <v>0</v>
      </c>
      <c r="H111" s="93">
        <v>0</v>
      </c>
      <c r="I111" s="93">
        <v>0</v>
      </c>
      <c r="J111" s="93">
        <v>0</v>
      </c>
      <c r="K111" s="104">
        <f>SUM(F111:J111)</f>
        <v>0</v>
      </c>
    </row>
    <row r="112" spans="1:13" s="6" customFormat="1" ht="15" x14ac:dyDescent="0.25">
      <c r="A112" s="149"/>
      <c r="B112" s="44" t="s">
        <v>37</v>
      </c>
      <c r="C112" s="250"/>
      <c r="D112" s="251"/>
      <c r="E112" s="252"/>
      <c r="F112" s="45">
        <f>SUM(F108:F111)</f>
        <v>0</v>
      </c>
      <c r="G112" s="45">
        <f>SUM(G108:G111)</f>
        <v>0</v>
      </c>
      <c r="H112" s="45">
        <f>SUM(H108:H111)</f>
        <v>0</v>
      </c>
      <c r="I112" s="45">
        <f>SUM(I108:I111)</f>
        <v>0</v>
      </c>
      <c r="J112" s="45">
        <f>SUM(J108:J111)</f>
        <v>0</v>
      </c>
      <c r="K112" s="111">
        <f>SUM(F112:J112)</f>
        <v>0</v>
      </c>
    </row>
    <row r="113" spans="1:13" ht="15" x14ac:dyDescent="0.25">
      <c r="B113" s="23" t="s">
        <v>36</v>
      </c>
      <c r="C113" s="247"/>
      <c r="D113" s="248"/>
      <c r="E113" s="249"/>
      <c r="F113" s="12"/>
      <c r="G113" s="12"/>
      <c r="H113" s="12"/>
      <c r="I113" s="12"/>
      <c r="J113" s="12"/>
      <c r="K113" s="106"/>
    </row>
    <row r="114" spans="1:13" ht="14.25" x14ac:dyDescent="0.2">
      <c r="B114" s="46" t="s">
        <v>29</v>
      </c>
      <c r="C114" s="217"/>
      <c r="D114" s="218"/>
      <c r="E114" s="219"/>
      <c r="F114" s="93">
        <v>0</v>
      </c>
      <c r="G114" s="93">
        <v>0</v>
      </c>
      <c r="H114" s="93">
        <v>0</v>
      </c>
      <c r="I114" s="93">
        <v>0</v>
      </c>
      <c r="J114" s="93">
        <v>0</v>
      </c>
      <c r="K114" s="104">
        <f t="shared" ref="K114:K119" si="8">SUM(F114:J114)</f>
        <v>0</v>
      </c>
    </row>
    <row r="115" spans="1:13" ht="14.25" x14ac:dyDescent="0.2">
      <c r="B115" s="46" t="s">
        <v>29</v>
      </c>
      <c r="C115" s="220"/>
      <c r="D115" s="221"/>
      <c r="E115" s="222"/>
      <c r="F115" s="93">
        <v>0</v>
      </c>
      <c r="G115" s="93">
        <v>0</v>
      </c>
      <c r="H115" s="93">
        <v>0</v>
      </c>
      <c r="I115" s="93">
        <v>0</v>
      </c>
      <c r="J115" s="93">
        <v>0</v>
      </c>
      <c r="K115" s="104">
        <f t="shared" si="8"/>
        <v>0</v>
      </c>
    </row>
    <row r="116" spans="1:13" ht="14.25" x14ac:dyDescent="0.2">
      <c r="B116" s="46" t="s">
        <v>29</v>
      </c>
      <c r="C116" s="220"/>
      <c r="D116" s="221"/>
      <c r="E116" s="222"/>
      <c r="F116" s="93">
        <v>0</v>
      </c>
      <c r="G116" s="93">
        <v>0</v>
      </c>
      <c r="H116" s="93">
        <v>0</v>
      </c>
      <c r="I116" s="93">
        <v>0</v>
      </c>
      <c r="J116" s="93">
        <v>0</v>
      </c>
      <c r="K116" s="104">
        <f t="shared" si="8"/>
        <v>0</v>
      </c>
    </row>
    <row r="117" spans="1:13" ht="14.25" x14ac:dyDescent="0.2">
      <c r="B117" s="12" t="s">
        <v>68</v>
      </c>
      <c r="C117" s="220"/>
      <c r="D117" s="221"/>
      <c r="E117" s="222"/>
      <c r="F117" s="93">
        <v>0</v>
      </c>
      <c r="G117" s="93">
        <v>0</v>
      </c>
      <c r="H117" s="93">
        <v>0</v>
      </c>
      <c r="I117" s="93">
        <v>0</v>
      </c>
      <c r="J117" s="93">
        <v>0</v>
      </c>
      <c r="K117" s="104">
        <f t="shared" si="8"/>
        <v>0</v>
      </c>
    </row>
    <row r="118" spans="1:13" ht="14.25" x14ac:dyDescent="0.2">
      <c r="B118" s="52" t="s">
        <v>83</v>
      </c>
      <c r="C118" s="244"/>
      <c r="D118" s="245"/>
      <c r="E118" s="246"/>
      <c r="F118" s="93">
        <v>0</v>
      </c>
      <c r="G118" s="93">
        <f>F118*1.02</f>
        <v>0</v>
      </c>
      <c r="H118" s="93">
        <f t="shared" ref="H118:J118" si="9">G118*1.02</f>
        <v>0</v>
      </c>
      <c r="I118" s="93">
        <f t="shared" si="9"/>
        <v>0</v>
      </c>
      <c r="J118" s="93">
        <f t="shared" si="9"/>
        <v>0</v>
      </c>
      <c r="K118" s="104">
        <f t="shared" si="8"/>
        <v>0</v>
      </c>
      <c r="L118" s="239" t="s">
        <v>106</v>
      </c>
      <c r="M118" s="240"/>
    </row>
    <row r="119" spans="1:13" s="6" customFormat="1" ht="15" x14ac:dyDescent="0.25">
      <c r="A119" s="149"/>
      <c r="B119" s="44" t="s">
        <v>35</v>
      </c>
      <c r="C119" s="250"/>
      <c r="D119" s="251"/>
      <c r="E119" s="252"/>
      <c r="F119" s="45">
        <f>SUM(F114:F118)</f>
        <v>0</v>
      </c>
      <c r="G119" s="45">
        <f>SUM(G114:G118)</f>
        <v>0</v>
      </c>
      <c r="H119" s="45">
        <f>SUM(H114:H118)</f>
        <v>0</v>
      </c>
      <c r="I119" s="45">
        <f>SUM(I114:I118)</f>
        <v>0</v>
      </c>
      <c r="J119" s="45">
        <f>SUM(J114:J118)</f>
        <v>0</v>
      </c>
      <c r="K119" s="111">
        <f t="shared" si="8"/>
        <v>0</v>
      </c>
    </row>
    <row r="120" spans="1:13" s="6" customFormat="1" ht="15" x14ac:dyDescent="0.25">
      <c r="A120" s="149"/>
      <c r="B120" s="30"/>
      <c r="C120" s="306"/>
      <c r="D120" s="307"/>
      <c r="E120" s="308"/>
      <c r="F120" s="19"/>
      <c r="G120" s="19"/>
      <c r="H120" s="19"/>
      <c r="I120" s="19"/>
      <c r="J120" s="19"/>
      <c r="K120" s="114"/>
    </row>
    <row r="121" spans="1:13" s="5" customFormat="1" ht="15" x14ac:dyDescent="0.25">
      <c r="A121" s="148"/>
      <c r="B121" s="31" t="s">
        <v>27</v>
      </c>
      <c r="C121" s="309"/>
      <c r="D121" s="310"/>
      <c r="E121" s="311"/>
      <c r="F121" s="20">
        <f>SUM(F94+F98+F102+F106+F112+F119)</f>
        <v>0</v>
      </c>
      <c r="G121" s="15">
        <f>SUM(G94+G98+G102+G106+G112+G119)</f>
        <v>0</v>
      </c>
      <c r="H121" s="15">
        <f>SUM(H94+H98+H102+H106+H112+H119)</f>
        <v>0</v>
      </c>
      <c r="I121" s="15">
        <f>SUM(I94+I98+I102+I106+I112+I119)</f>
        <v>0</v>
      </c>
      <c r="J121" s="15">
        <f>SUM(J94+J98+J102+J106+J112+J119)</f>
        <v>0</v>
      </c>
      <c r="K121" s="113">
        <f>SUM(F121:J121)</f>
        <v>0</v>
      </c>
    </row>
    <row r="122" spans="1:13" ht="14.25" x14ac:dyDescent="0.2">
      <c r="B122" s="12"/>
      <c r="C122" s="312"/>
      <c r="D122" s="313"/>
      <c r="E122" s="314"/>
      <c r="F122" s="12"/>
      <c r="G122" s="12"/>
      <c r="H122" s="12"/>
      <c r="I122" s="12"/>
      <c r="J122" s="12"/>
      <c r="K122" s="106"/>
    </row>
    <row r="123" spans="1:13" ht="13.15" customHeight="1" x14ac:dyDescent="0.25">
      <c r="B123" s="54" t="s">
        <v>39</v>
      </c>
      <c r="C123" s="54"/>
      <c r="D123" s="42"/>
      <c r="E123" s="42"/>
      <c r="F123" s="43">
        <f>F13+F48+F53+F60+F65+F84+F121</f>
        <v>0</v>
      </c>
      <c r="G123" s="43">
        <f>G13+G48+G53+G60+G65+G84+G121</f>
        <v>0</v>
      </c>
      <c r="H123" s="43">
        <f>H13+H48+H53+H60+H65+H84+H121</f>
        <v>0</v>
      </c>
      <c r="I123" s="43">
        <f>I13+I48+I53+I60+I65+I84+I121</f>
        <v>0</v>
      </c>
      <c r="J123" s="43">
        <f>J13+J48+J53+J60+J65+J84+J121</f>
        <v>0</v>
      </c>
      <c r="K123" s="117">
        <f>SUM(F123:J123)</f>
        <v>0</v>
      </c>
      <c r="L123" s="98" t="s">
        <v>66</v>
      </c>
    </row>
    <row r="124" spans="1:13" ht="13.15" customHeight="1" x14ac:dyDescent="0.25">
      <c r="B124" s="23" t="s">
        <v>41</v>
      </c>
      <c r="C124" s="154"/>
      <c r="D124" s="97" t="s">
        <v>64</v>
      </c>
      <c r="E124" s="155"/>
      <c r="F124" s="94">
        <f>SUM(F55+F65+F94+F98+F102+F106+F108+F110+F119-F118)</f>
        <v>0</v>
      </c>
      <c r="G124" s="94">
        <f>SUM(G55+G65+G94+G98+G102+G106+G108+G110+G119-G118)</f>
        <v>0</v>
      </c>
      <c r="H124" s="94">
        <f>SUM(H55+H65+H94+H98+H102+H106+H108+H110+H119-H118)</f>
        <v>0</v>
      </c>
      <c r="I124" s="94">
        <f>SUM(I55+I65+I94+I98+I102+I106+I108+I110+I119-I118)</f>
        <v>0</v>
      </c>
      <c r="J124" s="94">
        <f>SUM(J55+J65+J94+J98+J102+J106+J108+J110+J119-J118)</f>
        <v>0</v>
      </c>
      <c r="K124" s="104">
        <f>SUM(F124:J124)</f>
        <v>0</v>
      </c>
      <c r="L124" s="98" t="s">
        <v>67</v>
      </c>
    </row>
    <row r="125" spans="1:13" ht="13.15" customHeight="1" x14ac:dyDescent="0.25">
      <c r="B125" s="225" t="s">
        <v>129</v>
      </c>
      <c r="C125" s="125"/>
      <c r="D125" s="120">
        <v>0.57499999999999996</v>
      </c>
      <c r="E125" s="153"/>
      <c r="F125" s="95">
        <f>SUM(F124*D125)</f>
        <v>0</v>
      </c>
      <c r="G125" s="95">
        <f>SUM(G124*D125)</f>
        <v>0</v>
      </c>
      <c r="H125" s="95">
        <f>SUM(H124*D125)</f>
        <v>0</v>
      </c>
      <c r="I125" s="95">
        <f>SUM(I124*D125)</f>
        <v>0</v>
      </c>
      <c r="J125" s="95">
        <f>SUM(J124*D125)</f>
        <v>0</v>
      </c>
      <c r="K125" s="114">
        <f>SUM(F125:J125)</f>
        <v>0</v>
      </c>
      <c r="L125" s="236" t="s">
        <v>65</v>
      </c>
    </row>
    <row r="126" spans="1:13" ht="13.15" customHeight="1" x14ac:dyDescent="0.2">
      <c r="B126" s="26"/>
      <c r="C126" s="125"/>
      <c r="D126" s="153"/>
      <c r="E126" s="153"/>
      <c r="F126" s="14"/>
      <c r="G126" s="14"/>
      <c r="H126" s="14"/>
      <c r="I126" s="14"/>
      <c r="J126" s="14"/>
      <c r="K126" s="104"/>
      <c r="L126" s="98"/>
    </row>
    <row r="127" spans="1:13" ht="13.15" customHeight="1" x14ac:dyDescent="0.2">
      <c r="B127" s="26"/>
      <c r="C127" s="125"/>
      <c r="D127" s="153"/>
      <c r="E127" s="153"/>
      <c r="F127" s="119" t="s">
        <v>1</v>
      </c>
      <c r="G127" s="119" t="s">
        <v>2</v>
      </c>
      <c r="H127" s="119" t="s">
        <v>3</v>
      </c>
      <c r="I127" s="119" t="s">
        <v>4</v>
      </c>
      <c r="J127" s="119" t="s">
        <v>5</v>
      </c>
      <c r="K127" s="103" t="s">
        <v>6</v>
      </c>
      <c r="L127" s="98"/>
    </row>
    <row r="128" spans="1:13" s="9" customFormat="1" ht="16.149999999999999" customHeight="1" x14ac:dyDescent="0.25">
      <c r="A128" s="152"/>
      <c r="B128" s="40" t="s">
        <v>28</v>
      </c>
      <c r="C128" s="40"/>
      <c r="D128" s="41"/>
      <c r="E128" s="41"/>
      <c r="F128" s="59">
        <f>SUM(F123+F125)</f>
        <v>0</v>
      </c>
      <c r="G128" s="59">
        <f>SUM(G123+G125)</f>
        <v>0</v>
      </c>
      <c r="H128" s="59">
        <f>SUM(H123+H125)</f>
        <v>0</v>
      </c>
      <c r="I128" s="59">
        <f>SUM(I123+I125)</f>
        <v>0</v>
      </c>
      <c r="J128" s="59">
        <f>SUM(J123+J125)</f>
        <v>0</v>
      </c>
      <c r="K128" s="118">
        <f>SUM(F128:J128)</f>
        <v>0</v>
      </c>
      <c r="L128" s="121" t="s">
        <v>6</v>
      </c>
    </row>
  </sheetData>
  <mergeCells count="53">
    <mergeCell ref="B1:C1"/>
    <mergeCell ref="B2:K2"/>
    <mergeCell ref="N2:P2"/>
    <mergeCell ref="B3:K3"/>
    <mergeCell ref="L3:M3"/>
    <mergeCell ref="O3:P4"/>
    <mergeCell ref="C95:E95"/>
    <mergeCell ref="C96:E97"/>
    <mergeCell ref="N42:P43"/>
    <mergeCell ref="L14:P14"/>
    <mergeCell ref="L15:P15"/>
    <mergeCell ref="B16:K16"/>
    <mergeCell ref="L17:M17"/>
    <mergeCell ref="N19:P19"/>
    <mergeCell ref="L22:M22"/>
    <mergeCell ref="L28:M28"/>
    <mergeCell ref="N30:P30"/>
    <mergeCell ref="L34:M34"/>
    <mergeCell ref="N36:P37"/>
    <mergeCell ref="L41:M41"/>
    <mergeCell ref="B67:K67"/>
    <mergeCell ref="L67:M67"/>
    <mergeCell ref="B86:K86"/>
    <mergeCell ref="C87:E93"/>
    <mergeCell ref="C94:E94"/>
    <mergeCell ref="B52:K52"/>
    <mergeCell ref="B57:K57"/>
    <mergeCell ref="L57:M57"/>
    <mergeCell ref="B62:K62"/>
    <mergeCell ref="L64:M64"/>
    <mergeCell ref="C104:E105"/>
    <mergeCell ref="C106:E106"/>
    <mergeCell ref="C107:E107"/>
    <mergeCell ref="C108:E108"/>
    <mergeCell ref="C98:E98"/>
    <mergeCell ref="C99:E99"/>
    <mergeCell ref="C100:E100"/>
    <mergeCell ref="C101:E101"/>
    <mergeCell ref="C102:E102"/>
    <mergeCell ref="C103:E103"/>
    <mergeCell ref="L108:M108"/>
    <mergeCell ref="C109:E109"/>
    <mergeCell ref="C120:E120"/>
    <mergeCell ref="C121:E121"/>
    <mergeCell ref="C122:E122"/>
    <mergeCell ref="L110:M110"/>
    <mergeCell ref="C110:E110"/>
    <mergeCell ref="C111:E111"/>
    <mergeCell ref="C112:E112"/>
    <mergeCell ref="C113:E113"/>
    <mergeCell ref="C118:E118"/>
    <mergeCell ref="L118:M118"/>
    <mergeCell ref="C119:E119"/>
  </mergeCells>
  <pageMargins left="0.75" right="0.75" top="1" bottom="1" header="0.5" footer="0.5"/>
  <pageSetup scale="81" fitToHeight="0" orientation="landscape" horizontalDpi="300" verticalDpi="300" r:id="rId1"/>
  <headerFooter alignWithMargins="0">
    <oddHeader>&amp;LUMKC Budget&amp;R&amp;D&amp;T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EA209-0054-4188-BB61-E7A0C8570428}">
  <dimension ref="A3:T39"/>
  <sheetViews>
    <sheetView workbookViewId="0">
      <selection activeCell="V28" sqref="V28"/>
    </sheetView>
  </sheetViews>
  <sheetFormatPr defaultColWidth="8.7109375" defaultRowHeight="12.75" x14ac:dyDescent="0.2"/>
  <cols>
    <col min="1" max="2" width="8.7109375" style="10"/>
    <col min="3" max="3" width="13.5703125" style="10" customWidth="1"/>
    <col min="4" max="4" width="11.7109375" style="10" customWidth="1"/>
    <col min="5" max="5" width="11" style="10" customWidth="1"/>
    <col min="6" max="6" width="12.42578125" style="10" customWidth="1"/>
    <col min="7" max="7" width="12" style="10" customWidth="1"/>
    <col min="8" max="8" width="12.28515625" style="10" customWidth="1"/>
    <col min="9" max="9" width="14" style="10" customWidth="1"/>
    <col min="10" max="10" width="5.5703125" style="10" customWidth="1"/>
    <col min="11" max="11" width="4.5703125" style="10" customWidth="1"/>
    <col min="12" max="13" width="8.7109375" style="10" customWidth="1"/>
    <col min="14" max="14" width="12.42578125" style="10" customWidth="1"/>
    <col min="15" max="15" width="13.5703125" style="10" customWidth="1"/>
    <col min="16" max="16" width="12.5703125" style="10" customWidth="1"/>
    <col min="17" max="17" width="12.42578125" style="10" customWidth="1"/>
    <col min="18" max="18" width="11.7109375" style="10" customWidth="1"/>
    <col min="19" max="20" width="12.5703125" style="10" customWidth="1"/>
    <col min="21" max="16384" width="8.7109375" style="10"/>
  </cols>
  <sheetData>
    <row r="3" spans="1:20" x14ac:dyDescent="0.2">
      <c r="A3" s="315" t="s">
        <v>125</v>
      </c>
      <c r="B3" s="315"/>
      <c r="C3" s="315"/>
      <c r="D3" s="315"/>
      <c r="E3" s="315"/>
      <c r="F3" s="315"/>
      <c r="G3" s="315"/>
      <c r="H3" s="315"/>
      <c r="I3" s="315"/>
      <c r="L3" s="315" t="s">
        <v>127</v>
      </c>
      <c r="M3" s="315"/>
      <c r="N3" s="315"/>
      <c r="O3" s="315"/>
      <c r="P3" s="315"/>
      <c r="Q3" s="315"/>
      <c r="R3" s="315"/>
      <c r="S3" s="315"/>
      <c r="T3" s="315"/>
    </row>
    <row r="4" spans="1:20" ht="12.6" customHeight="1" x14ac:dyDescent="0.2">
      <c r="A4" s="315"/>
      <c r="B4" s="315"/>
      <c r="C4" s="315"/>
      <c r="D4" s="315"/>
      <c r="E4" s="315"/>
      <c r="F4" s="315"/>
      <c r="G4" s="315"/>
      <c r="H4" s="315"/>
      <c r="I4" s="315"/>
      <c r="L4" s="315"/>
      <c r="M4" s="315"/>
      <c r="N4" s="315"/>
      <c r="O4" s="315"/>
      <c r="P4" s="315"/>
      <c r="Q4" s="315"/>
      <c r="R4" s="315"/>
      <c r="S4" s="315"/>
      <c r="T4" s="315"/>
    </row>
    <row r="5" spans="1:20" ht="12.6" customHeight="1" x14ac:dyDescent="0.2">
      <c r="A5" s="226"/>
      <c r="B5" s="226"/>
      <c r="C5" s="226"/>
      <c r="D5" s="227" t="s">
        <v>1</v>
      </c>
      <c r="E5" s="227" t="s">
        <v>2</v>
      </c>
      <c r="F5" s="227" t="s">
        <v>3</v>
      </c>
      <c r="G5" s="227" t="s">
        <v>4</v>
      </c>
      <c r="H5" s="227" t="s">
        <v>5</v>
      </c>
      <c r="I5" s="227" t="s">
        <v>6</v>
      </c>
      <c r="L5" s="226"/>
      <c r="M5" s="226"/>
      <c r="N5" s="226"/>
      <c r="O5" s="227" t="s">
        <v>1</v>
      </c>
      <c r="P5" s="227" t="s">
        <v>2</v>
      </c>
      <c r="Q5" s="227" t="s">
        <v>3</v>
      </c>
      <c r="R5" s="227" t="s">
        <v>4</v>
      </c>
      <c r="S5" s="227" t="s">
        <v>5</v>
      </c>
      <c r="T5" s="227" t="s">
        <v>6</v>
      </c>
    </row>
    <row r="6" spans="1:20" x14ac:dyDescent="0.2">
      <c r="A6" s="316" t="s">
        <v>112</v>
      </c>
      <c r="B6" s="316"/>
      <c r="C6" s="316"/>
      <c r="D6" s="228">
        <f>'UMKC Grant Budget'!F49</f>
        <v>0</v>
      </c>
      <c r="E6" s="228">
        <f>'UMKC Grant Budget'!G49</f>
        <v>0</v>
      </c>
      <c r="F6" s="228">
        <f>'UMKC Grant Budget'!H49</f>
        <v>0</v>
      </c>
      <c r="G6" s="228">
        <f>'UMKC Grant Budget'!I49</f>
        <v>0</v>
      </c>
      <c r="H6" s="228">
        <f>'UMKC Grant Budget'!J49</f>
        <v>0</v>
      </c>
      <c r="I6" s="230">
        <f>'UMKC Grant Budget'!K49</f>
        <v>0</v>
      </c>
      <c r="L6" s="321" t="s">
        <v>112</v>
      </c>
      <c r="M6" s="322"/>
      <c r="N6" s="323"/>
      <c r="O6" s="228">
        <f>'UMKC Cost Share Budget'!F49</f>
        <v>0</v>
      </c>
      <c r="P6" s="228">
        <f>'UMKC Cost Share Budget'!G49</f>
        <v>0</v>
      </c>
      <c r="Q6" s="228">
        <f>'UMKC Cost Share Budget'!H49</f>
        <v>0</v>
      </c>
      <c r="R6" s="228">
        <f>'UMKC Cost Share Budget'!I49</f>
        <v>0</v>
      </c>
      <c r="S6" s="228">
        <f>'UMKC Cost Share Budget'!J49</f>
        <v>0</v>
      </c>
      <c r="T6" s="230">
        <f>'UMKC Cost Share Budget'!K49</f>
        <v>0</v>
      </c>
    </row>
    <row r="7" spans="1:20" x14ac:dyDescent="0.2">
      <c r="A7" s="316" t="s">
        <v>113</v>
      </c>
      <c r="B7" s="316"/>
      <c r="C7" s="316"/>
      <c r="D7" s="228">
        <f>'UMKC Grant Budget'!F53</f>
        <v>0</v>
      </c>
      <c r="E7" s="228">
        <f>'UMKC Grant Budget'!G53</f>
        <v>0</v>
      </c>
      <c r="F7" s="228">
        <f>'UMKC Grant Budget'!H53</f>
        <v>0</v>
      </c>
      <c r="G7" s="228">
        <f>'UMKC Grant Budget'!I53</f>
        <v>0</v>
      </c>
      <c r="H7" s="228">
        <f>'UMKC Grant Budget'!J53</f>
        <v>0</v>
      </c>
      <c r="I7" s="230">
        <f>'UMKC Grant Budget'!K53</f>
        <v>0</v>
      </c>
      <c r="L7" s="316" t="s">
        <v>113</v>
      </c>
      <c r="M7" s="316"/>
      <c r="N7" s="316"/>
      <c r="O7" s="228">
        <f>'UMKC Cost Share Budget'!F53</f>
        <v>0</v>
      </c>
      <c r="P7" s="228">
        <f>'UMKC Cost Share Budget'!G53</f>
        <v>0</v>
      </c>
      <c r="Q7" s="228">
        <f>'UMKC Cost Share Budget'!H53</f>
        <v>0</v>
      </c>
      <c r="R7" s="228">
        <f>'UMKC Cost Share Budget'!I53</f>
        <v>0</v>
      </c>
      <c r="S7" s="228">
        <f>'UMKC Cost Share Budget'!J53</f>
        <v>0</v>
      </c>
      <c r="T7" s="230">
        <f>'UMKC Cost Share Budget'!K53</f>
        <v>0</v>
      </c>
    </row>
    <row r="8" spans="1:20" x14ac:dyDescent="0.2">
      <c r="A8" s="316" t="s">
        <v>114</v>
      </c>
      <c r="B8" s="316"/>
      <c r="C8" s="316"/>
      <c r="D8" s="228">
        <f>'UMKC Grant Budget'!F55</f>
        <v>0</v>
      </c>
      <c r="E8" s="228">
        <f>'UMKC Grant Budget'!G55</f>
        <v>0</v>
      </c>
      <c r="F8" s="228">
        <f>'UMKC Grant Budget'!H55</f>
        <v>0</v>
      </c>
      <c r="G8" s="228">
        <f>'UMKC Grant Budget'!I55</f>
        <v>0</v>
      </c>
      <c r="H8" s="228">
        <f>'UMKC Grant Budget'!J55</f>
        <v>0</v>
      </c>
      <c r="I8" s="230">
        <f>'UMKC Grant Budget'!K55</f>
        <v>0</v>
      </c>
      <c r="L8" s="316" t="s">
        <v>114</v>
      </c>
      <c r="M8" s="316"/>
      <c r="N8" s="316"/>
      <c r="O8" s="228">
        <f>'UMKC Cost Share Budget'!F55</f>
        <v>0</v>
      </c>
      <c r="P8" s="228">
        <f>'UMKC Cost Share Budget'!G55</f>
        <v>0</v>
      </c>
      <c r="Q8" s="228">
        <f>'UMKC Cost Share Budget'!H55</f>
        <v>0</v>
      </c>
      <c r="R8" s="228">
        <f>'UMKC Cost Share Budget'!I55</f>
        <v>0</v>
      </c>
      <c r="S8" s="228">
        <f>'UMKC Cost Share Budget'!J55</f>
        <v>0</v>
      </c>
      <c r="T8" s="230">
        <f>'UMKC Cost Share Budget'!K55</f>
        <v>0</v>
      </c>
    </row>
    <row r="9" spans="1:20" x14ac:dyDescent="0.2">
      <c r="A9" s="316" t="s">
        <v>115</v>
      </c>
      <c r="B9" s="316"/>
      <c r="C9" s="316"/>
      <c r="D9" s="228">
        <f>'UMKC Grant Budget'!F102</f>
        <v>0</v>
      </c>
      <c r="E9" s="228">
        <f>'UMKC Grant Budget'!G102</f>
        <v>0</v>
      </c>
      <c r="F9" s="228">
        <f>'UMKC Grant Budget'!H102</f>
        <v>0</v>
      </c>
      <c r="G9" s="228">
        <f>'UMKC Grant Budget'!I102</f>
        <v>0</v>
      </c>
      <c r="H9" s="228">
        <f>'UMKC Grant Budget'!J102</f>
        <v>0</v>
      </c>
      <c r="I9" s="230">
        <f>'UMKC Grant Budget'!K102</f>
        <v>0</v>
      </c>
      <c r="L9" s="316" t="s">
        <v>115</v>
      </c>
      <c r="M9" s="316"/>
      <c r="N9" s="316"/>
      <c r="O9" s="228">
        <f>'UMKC Cost Share Budget'!F102</f>
        <v>0</v>
      </c>
      <c r="P9" s="228">
        <f>'UMKC Cost Share Budget'!G102</f>
        <v>0</v>
      </c>
      <c r="Q9" s="228">
        <f>'UMKC Cost Share Budget'!H102</f>
        <v>0</v>
      </c>
      <c r="R9" s="228">
        <f>'UMKC Cost Share Budget'!I102</f>
        <v>0</v>
      </c>
      <c r="S9" s="228">
        <f>'UMKC Cost Share Budget'!J102</f>
        <v>0</v>
      </c>
      <c r="T9" s="230">
        <f>'UMKC Cost Share Budget'!K102</f>
        <v>0</v>
      </c>
    </row>
    <row r="10" spans="1:20" x14ac:dyDescent="0.2">
      <c r="A10" s="316" t="s">
        <v>116</v>
      </c>
      <c r="B10" s="316"/>
      <c r="C10" s="316"/>
      <c r="D10" s="228">
        <f>'UMKC Grant Budget'!F60</f>
        <v>0</v>
      </c>
      <c r="E10" s="228">
        <f>'UMKC Grant Budget'!G60</f>
        <v>0</v>
      </c>
      <c r="F10" s="228">
        <f>'UMKC Grant Budget'!H60</f>
        <v>0</v>
      </c>
      <c r="G10" s="228">
        <f>'UMKC Grant Budget'!I60</f>
        <v>0</v>
      </c>
      <c r="H10" s="228">
        <f>'UMKC Grant Budget'!J60</f>
        <v>0</v>
      </c>
      <c r="I10" s="230">
        <f>'UMKC Grant Budget'!K60</f>
        <v>0</v>
      </c>
      <c r="L10" s="316" t="s">
        <v>116</v>
      </c>
      <c r="M10" s="316"/>
      <c r="N10" s="316"/>
      <c r="O10" s="228">
        <f>'UMKC Cost Share Budget'!F60</f>
        <v>0</v>
      </c>
      <c r="P10" s="228">
        <f>'UMKC Cost Share Budget'!G60</f>
        <v>0</v>
      </c>
      <c r="Q10" s="228">
        <f>'UMKC Cost Share Budget'!H60</f>
        <v>0</v>
      </c>
      <c r="R10" s="228">
        <f>'UMKC Cost Share Budget'!I60</f>
        <v>0</v>
      </c>
      <c r="S10" s="228">
        <f>'UMKC Cost Share Budget'!J60</f>
        <v>0</v>
      </c>
      <c r="T10" s="230">
        <f>'UMKC Cost Share Budget'!K60</f>
        <v>0</v>
      </c>
    </row>
    <row r="11" spans="1:20" x14ac:dyDescent="0.2">
      <c r="A11" s="316" t="s">
        <v>117</v>
      </c>
      <c r="B11" s="316"/>
      <c r="C11" s="316"/>
      <c r="D11" s="228">
        <f>'UMKC Grant Budget'!F94</f>
        <v>0</v>
      </c>
      <c r="E11" s="228">
        <f>'UMKC Grant Budget'!G94</f>
        <v>0</v>
      </c>
      <c r="F11" s="228">
        <f>'UMKC Grant Budget'!H94</f>
        <v>0</v>
      </c>
      <c r="G11" s="228">
        <f>'UMKC Grant Budget'!I94</f>
        <v>0</v>
      </c>
      <c r="H11" s="228">
        <f>'UMKC Grant Budget'!J94</f>
        <v>0</v>
      </c>
      <c r="I11" s="230">
        <f>'UMKC Grant Budget'!K94</f>
        <v>0</v>
      </c>
      <c r="L11" s="316" t="s">
        <v>117</v>
      </c>
      <c r="M11" s="316"/>
      <c r="N11" s="316"/>
      <c r="O11" s="228">
        <f>'UMKC Cost Share Budget'!F94</f>
        <v>0</v>
      </c>
      <c r="P11" s="228">
        <f>'UMKC Cost Share Budget'!G94</f>
        <v>0</v>
      </c>
      <c r="Q11" s="228">
        <f>'UMKC Cost Share Budget'!H94</f>
        <v>0</v>
      </c>
      <c r="R11" s="228">
        <f>'UMKC Cost Share Budget'!I94</f>
        <v>0</v>
      </c>
      <c r="S11" s="228">
        <f>'UMKC Cost Share Budget'!J94</f>
        <v>0</v>
      </c>
      <c r="T11" s="230">
        <f>'UMKC Cost Share Budget'!K94</f>
        <v>0</v>
      </c>
    </row>
    <row r="12" spans="1:20" x14ac:dyDescent="0.2">
      <c r="A12" s="316" t="s">
        <v>118</v>
      </c>
      <c r="B12" s="316"/>
      <c r="C12" s="316"/>
      <c r="D12" s="228">
        <f>'UMKC Grant Budget'!F65</f>
        <v>0</v>
      </c>
      <c r="E12" s="228">
        <f>'UMKC Grant Budget'!G65</f>
        <v>0</v>
      </c>
      <c r="F12" s="228">
        <f>'UMKC Grant Budget'!H65</f>
        <v>0</v>
      </c>
      <c r="G12" s="228">
        <f>'UMKC Grant Budget'!I65</f>
        <v>0</v>
      </c>
      <c r="H12" s="228">
        <f>'UMKC Grant Budget'!J65</f>
        <v>0</v>
      </c>
      <c r="I12" s="230">
        <f>'UMKC Grant Budget'!K65</f>
        <v>0</v>
      </c>
      <c r="L12" s="316" t="s">
        <v>118</v>
      </c>
      <c r="M12" s="316"/>
      <c r="N12" s="316"/>
      <c r="O12" s="228">
        <f>'UMKC Cost Share Budget'!F65</f>
        <v>0</v>
      </c>
      <c r="P12" s="228">
        <f>'UMKC Cost Share Budget'!G65</f>
        <v>0</v>
      </c>
      <c r="Q12" s="228">
        <f>'UMKC Cost Share Budget'!H65</f>
        <v>0</v>
      </c>
      <c r="R12" s="228">
        <f>'UMKC Cost Share Budget'!I65</f>
        <v>0</v>
      </c>
      <c r="S12" s="228">
        <f>'UMKC Cost Share Budget'!J65</f>
        <v>0</v>
      </c>
      <c r="T12" s="230">
        <f>'UMKC Cost Share Budget'!K65</f>
        <v>0</v>
      </c>
    </row>
    <row r="13" spans="1:20" x14ac:dyDescent="0.2">
      <c r="A13" s="316" t="s">
        <v>119</v>
      </c>
      <c r="B13" s="316"/>
      <c r="C13" s="316"/>
      <c r="D13" s="228">
        <f>'UMKC Grant Budget'!F84</f>
        <v>0</v>
      </c>
      <c r="E13" s="228">
        <f>'UMKC Grant Budget'!G84</f>
        <v>0</v>
      </c>
      <c r="F13" s="228">
        <f>'UMKC Grant Budget'!H84</f>
        <v>0</v>
      </c>
      <c r="G13" s="228">
        <f>'UMKC Grant Budget'!I84</f>
        <v>0</v>
      </c>
      <c r="H13" s="228">
        <f>'UMKC Grant Budget'!J84</f>
        <v>0</v>
      </c>
      <c r="I13" s="230">
        <f>'UMKC Grant Budget'!K84</f>
        <v>0</v>
      </c>
      <c r="L13" s="316" t="s">
        <v>119</v>
      </c>
      <c r="M13" s="316"/>
      <c r="N13" s="316"/>
      <c r="O13" s="228">
        <f>'UMKC Cost Share Budget'!F84</f>
        <v>0</v>
      </c>
      <c r="P13" s="228">
        <f>'UMKC Cost Share Budget'!G84</f>
        <v>0</v>
      </c>
      <c r="Q13" s="228">
        <f>'UMKC Cost Share Budget'!H84</f>
        <v>0</v>
      </c>
      <c r="R13" s="228">
        <f>'UMKC Cost Share Budget'!I84</f>
        <v>0</v>
      </c>
      <c r="S13" s="228">
        <f>'UMKC Cost Share Budget'!J84</f>
        <v>0</v>
      </c>
      <c r="T13" s="230">
        <f>'UMKC Cost Share Budget'!K84</f>
        <v>0</v>
      </c>
    </row>
    <row r="14" spans="1:20" x14ac:dyDescent="0.2">
      <c r="A14" s="316" t="s">
        <v>120</v>
      </c>
      <c r="B14" s="316"/>
      <c r="C14" s="316"/>
      <c r="D14" s="228">
        <f>'UMKC Grant Budget'!F121</f>
        <v>0</v>
      </c>
      <c r="E14" s="228">
        <f>'UMKC Grant Budget'!G121</f>
        <v>0</v>
      </c>
      <c r="F14" s="228">
        <f>'UMKC Grant Budget'!H121</f>
        <v>0</v>
      </c>
      <c r="G14" s="228">
        <f>'UMKC Grant Budget'!I121</f>
        <v>0</v>
      </c>
      <c r="H14" s="228">
        <f>'UMKC Grant Budget'!J121</f>
        <v>0</v>
      </c>
      <c r="I14" s="230">
        <f>'UMKC Grant Budget'!K121</f>
        <v>0</v>
      </c>
      <c r="L14" s="316" t="s">
        <v>120</v>
      </c>
      <c r="M14" s="316"/>
      <c r="N14" s="316"/>
      <c r="O14" s="228">
        <f>'UMKC Cost Share Budget'!F121</f>
        <v>0</v>
      </c>
      <c r="P14" s="228">
        <f>'UMKC Cost Share Budget'!G121</f>
        <v>0</v>
      </c>
      <c r="Q14" s="228">
        <f>'UMKC Cost Share Budget'!H121</f>
        <v>0</v>
      </c>
      <c r="R14" s="228">
        <f>'UMKC Cost Share Budget'!I121</f>
        <v>0</v>
      </c>
      <c r="S14" s="228">
        <f>'UMKC Cost Share Budget'!J121</f>
        <v>0</v>
      </c>
      <c r="T14" s="230">
        <f>'UMKC Cost Share Budget'!K121</f>
        <v>0</v>
      </c>
    </row>
    <row r="15" spans="1:20" x14ac:dyDescent="0.2">
      <c r="A15" s="317" t="s">
        <v>121</v>
      </c>
      <c r="B15" s="318"/>
      <c r="C15" s="318"/>
      <c r="D15" s="228">
        <f>'UMKC Grant Budget'!F112</f>
        <v>0</v>
      </c>
      <c r="E15" s="228">
        <f>'UMKC Grant Budget'!G112</f>
        <v>0</v>
      </c>
      <c r="F15" s="228">
        <f>'UMKC Grant Budget'!H112</f>
        <v>0</v>
      </c>
      <c r="G15" s="228">
        <f>'UMKC Grant Budget'!I112</f>
        <v>0</v>
      </c>
      <c r="H15" s="228">
        <f>'UMKC Grant Budget'!J112</f>
        <v>0</v>
      </c>
      <c r="I15" s="230">
        <f>'UMKC Grant Budget'!K112</f>
        <v>0</v>
      </c>
      <c r="L15" s="317" t="s">
        <v>121</v>
      </c>
      <c r="M15" s="318"/>
      <c r="N15" s="318"/>
      <c r="O15" s="228">
        <f>'UMKC Cost Share Budget'!F112</f>
        <v>0</v>
      </c>
      <c r="P15" s="228">
        <f>'UMKC Cost Share Budget'!G112</f>
        <v>0</v>
      </c>
      <c r="Q15" s="228">
        <f>'UMKC Cost Share Budget'!H112</f>
        <v>0</v>
      </c>
      <c r="R15" s="228">
        <f>'UMKC Cost Share Budget'!I112</f>
        <v>0</v>
      </c>
      <c r="S15" s="228">
        <f>'UMKC Cost Share Budget'!J112</f>
        <v>0</v>
      </c>
      <c r="T15" s="230">
        <f>'UMKC Cost Share Budget'!K112</f>
        <v>0</v>
      </c>
    </row>
    <row r="16" spans="1:20" x14ac:dyDescent="0.2">
      <c r="A16" s="319" t="s">
        <v>39</v>
      </c>
      <c r="B16" s="319"/>
      <c r="C16" s="319"/>
      <c r="D16" s="229">
        <f>'UMKC Grant Budget'!F123</f>
        <v>0</v>
      </c>
      <c r="E16" s="229">
        <f>'UMKC Grant Budget'!G123</f>
        <v>0</v>
      </c>
      <c r="F16" s="229">
        <f>'UMKC Grant Budget'!H123</f>
        <v>0</v>
      </c>
      <c r="G16" s="229">
        <f>'UMKC Grant Budget'!I123</f>
        <v>0</v>
      </c>
      <c r="H16" s="229">
        <f>'UMKC Grant Budget'!J123</f>
        <v>0</v>
      </c>
      <c r="I16" s="231">
        <f>'UMKC Grant Budget'!K123</f>
        <v>0</v>
      </c>
      <c r="L16" s="319" t="s">
        <v>39</v>
      </c>
      <c r="M16" s="319"/>
      <c r="N16" s="319"/>
      <c r="O16" s="229">
        <f>'UMKC Cost Share Budget'!F121</f>
        <v>0</v>
      </c>
      <c r="P16" s="229">
        <f>'UMKC Cost Share Budget'!G121</f>
        <v>0</v>
      </c>
      <c r="Q16" s="229">
        <f>'UMKC Cost Share Budget'!H121</f>
        <v>0</v>
      </c>
      <c r="R16" s="229">
        <f>'UMKC Cost Share Budget'!I121</f>
        <v>0</v>
      </c>
      <c r="S16" s="229">
        <f>'UMKC Cost Share Budget'!J121</f>
        <v>0</v>
      </c>
      <c r="T16" s="231">
        <f>'UMKC Cost Share Budget'!K121</f>
        <v>0</v>
      </c>
    </row>
    <row r="17" spans="1:20" x14ac:dyDescent="0.2">
      <c r="A17" s="319" t="s">
        <v>122</v>
      </c>
      <c r="B17" s="319"/>
      <c r="C17" s="319"/>
      <c r="D17" s="229">
        <f>'UMKC Grant Budget'!F124</f>
        <v>0</v>
      </c>
      <c r="E17" s="229">
        <f>'UMKC Grant Budget'!G124</f>
        <v>0</v>
      </c>
      <c r="F17" s="229">
        <f>'UMKC Grant Budget'!H124</f>
        <v>0</v>
      </c>
      <c r="G17" s="229">
        <f>'UMKC Grant Budget'!I124</f>
        <v>0</v>
      </c>
      <c r="H17" s="229">
        <f>'UMKC Grant Budget'!J124</f>
        <v>0</v>
      </c>
      <c r="I17" s="231">
        <f>'UMKC Grant Budget'!K124</f>
        <v>0</v>
      </c>
      <c r="L17" s="319" t="s">
        <v>122</v>
      </c>
      <c r="M17" s="319"/>
      <c r="N17" s="319"/>
      <c r="O17" s="229">
        <f>'UMKC Cost Share Budget'!F124</f>
        <v>0</v>
      </c>
      <c r="P17" s="229">
        <f>'UMKC Cost Share Budget'!G124</f>
        <v>0</v>
      </c>
      <c r="Q17" s="229">
        <f>'UMKC Cost Share Budget'!H124</f>
        <v>0</v>
      </c>
      <c r="R17" s="229">
        <f>'UMKC Cost Share Budget'!I124</f>
        <v>0</v>
      </c>
      <c r="S17" s="229">
        <f>'UMKC Cost Share Budget'!J124</f>
        <v>0</v>
      </c>
      <c r="T17" s="231">
        <f>'UMKC Cost Share Budget'!K124</f>
        <v>0</v>
      </c>
    </row>
    <row r="18" spans="1:20" x14ac:dyDescent="0.2">
      <c r="A18" s="320" t="s">
        <v>123</v>
      </c>
      <c r="B18" s="320"/>
      <c r="C18" s="320"/>
      <c r="D18" s="229">
        <f>'UMKC Grant Budget'!F125</f>
        <v>0</v>
      </c>
      <c r="E18" s="229">
        <f>'UMKC Grant Budget'!G125</f>
        <v>0</v>
      </c>
      <c r="F18" s="229">
        <f>'UMKC Grant Budget'!H125</f>
        <v>0</v>
      </c>
      <c r="G18" s="229">
        <f>'UMKC Grant Budget'!I125</f>
        <v>0</v>
      </c>
      <c r="H18" s="229">
        <f>'UMKC Grant Budget'!J125</f>
        <v>0</v>
      </c>
      <c r="I18" s="231">
        <f>'UMKC Grant Budget'!K125</f>
        <v>0</v>
      </c>
      <c r="L18" s="320" t="s">
        <v>123</v>
      </c>
      <c r="M18" s="320"/>
      <c r="N18" s="320"/>
      <c r="O18" s="229">
        <f>'UMKC Cost Share Budget'!F125</f>
        <v>0</v>
      </c>
      <c r="P18" s="229">
        <f>'UMKC Cost Share Budget'!G125</f>
        <v>0</v>
      </c>
      <c r="Q18" s="229">
        <f>'UMKC Cost Share Budget'!H125</f>
        <v>0</v>
      </c>
      <c r="R18" s="229">
        <f>'UMKC Cost Share Budget'!I125</f>
        <v>0</v>
      </c>
      <c r="S18" s="229">
        <f>'UMKC Cost Share Budget'!J125</f>
        <v>0</v>
      </c>
      <c r="T18" s="231">
        <f>'UMKC Cost Share Budget'!K125</f>
        <v>0</v>
      </c>
    </row>
    <row r="19" spans="1:20" x14ac:dyDescent="0.2">
      <c r="A19" s="320" t="s">
        <v>124</v>
      </c>
      <c r="B19" s="320"/>
      <c r="C19" s="320"/>
      <c r="D19" s="229">
        <f>'UMKC Grant Budget'!F128</f>
        <v>0</v>
      </c>
      <c r="E19" s="229">
        <f>'UMKC Grant Budget'!G128</f>
        <v>0</v>
      </c>
      <c r="F19" s="229">
        <f>'UMKC Grant Budget'!H128</f>
        <v>0</v>
      </c>
      <c r="G19" s="229">
        <f>'UMKC Grant Budget'!I128</f>
        <v>0</v>
      </c>
      <c r="H19" s="229">
        <f>'UMKC Grant Budget'!J128</f>
        <v>0</v>
      </c>
      <c r="I19" s="231">
        <f>'UMKC Grant Budget'!K128</f>
        <v>0</v>
      </c>
      <c r="L19" s="320" t="s">
        <v>124</v>
      </c>
      <c r="M19" s="320"/>
      <c r="N19" s="320"/>
      <c r="O19" s="229">
        <f>'UMKC Cost Share Budget'!F128</f>
        <v>0</v>
      </c>
      <c r="P19" s="229">
        <f>'UMKC Cost Share Budget'!G128</f>
        <v>0</v>
      </c>
      <c r="Q19" s="229">
        <f>'UMKC Cost Share Budget'!H128</f>
        <v>0</v>
      </c>
      <c r="R19" s="229">
        <f>'UMKC Cost Share Budget'!I128</f>
        <v>0</v>
      </c>
      <c r="S19" s="229">
        <f>'UMKC Cost Share Budget'!J128</f>
        <v>0</v>
      </c>
      <c r="T19" s="231">
        <f>'UMKC Cost Share Budget'!K128</f>
        <v>0</v>
      </c>
    </row>
    <row r="23" spans="1:20" x14ac:dyDescent="0.2">
      <c r="L23" s="315" t="s">
        <v>128</v>
      </c>
      <c r="M23" s="315"/>
      <c r="N23" s="315"/>
      <c r="O23" s="315"/>
      <c r="P23" s="315"/>
      <c r="Q23" s="315"/>
      <c r="R23" s="315"/>
      <c r="S23" s="315"/>
      <c r="T23" s="315"/>
    </row>
    <row r="24" spans="1:20" x14ac:dyDescent="0.2">
      <c r="L24" s="315"/>
      <c r="M24" s="315"/>
      <c r="N24" s="315"/>
      <c r="O24" s="315"/>
      <c r="P24" s="315"/>
      <c r="Q24" s="315"/>
      <c r="R24" s="315"/>
      <c r="S24" s="315"/>
      <c r="T24" s="315"/>
    </row>
    <row r="25" spans="1:20" x14ac:dyDescent="0.2">
      <c r="L25" s="226"/>
      <c r="M25" s="226"/>
      <c r="N25" s="226"/>
      <c r="O25" s="227" t="s">
        <v>1</v>
      </c>
      <c r="P25" s="227" t="s">
        <v>2</v>
      </c>
      <c r="Q25" s="227" t="s">
        <v>3</v>
      </c>
      <c r="R25" s="227" t="s">
        <v>4</v>
      </c>
      <c r="S25" s="227" t="s">
        <v>5</v>
      </c>
      <c r="T25" s="227" t="s">
        <v>6</v>
      </c>
    </row>
    <row r="26" spans="1:20" x14ac:dyDescent="0.2">
      <c r="L26" s="321" t="s">
        <v>112</v>
      </c>
      <c r="M26" s="322"/>
      <c r="N26" s="323"/>
      <c r="O26" s="232">
        <f t="shared" ref="O26:O39" si="0">D6+O6</f>
        <v>0</v>
      </c>
      <c r="P26" s="232">
        <f t="shared" ref="P26:T26" si="1">E6+P6</f>
        <v>0</v>
      </c>
      <c r="Q26" s="232">
        <f t="shared" si="1"/>
        <v>0</v>
      </c>
      <c r="R26" s="232">
        <f t="shared" si="1"/>
        <v>0</v>
      </c>
      <c r="S26" s="232">
        <f t="shared" si="1"/>
        <v>0</v>
      </c>
      <c r="T26" s="234">
        <f t="shared" si="1"/>
        <v>0</v>
      </c>
    </row>
    <row r="27" spans="1:20" x14ac:dyDescent="0.2">
      <c r="L27" s="316" t="s">
        <v>113</v>
      </c>
      <c r="M27" s="316"/>
      <c r="N27" s="316"/>
      <c r="O27" s="232">
        <f t="shared" si="0"/>
        <v>0</v>
      </c>
      <c r="P27" s="232">
        <f t="shared" ref="P27:T27" si="2">E7+P7</f>
        <v>0</v>
      </c>
      <c r="Q27" s="232">
        <f t="shared" si="2"/>
        <v>0</v>
      </c>
      <c r="R27" s="232">
        <f t="shared" si="2"/>
        <v>0</v>
      </c>
      <c r="S27" s="232">
        <f t="shared" si="2"/>
        <v>0</v>
      </c>
      <c r="T27" s="234">
        <f t="shared" si="2"/>
        <v>0</v>
      </c>
    </row>
    <row r="28" spans="1:20" x14ac:dyDescent="0.2">
      <c r="L28" s="316" t="s">
        <v>114</v>
      </c>
      <c r="M28" s="316"/>
      <c r="N28" s="316"/>
      <c r="O28" s="232">
        <f t="shared" si="0"/>
        <v>0</v>
      </c>
      <c r="P28" s="232">
        <f t="shared" ref="P28:T28" si="3">E8+P8</f>
        <v>0</v>
      </c>
      <c r="Q28" s="232">
        <f t="shared" si="3"/>
        <v>0</v>
      </c>
      <c r="R28" s="232">
        <f t="shared" si="3"/>
        <v>0</v>
      </c>
      <c r="S28" s="232">
        <f t="shared" si="3"/>
        <v>0</v>
      </c>
      <c r="T28" s="234">
        <f t="shared" si="3"/>
        <v>0</v>
      </c>
    </row>
    <row r="29" spans="1:20" x14ac:dyDescent="0.2">
      <c r="L29" s="316" t="s">
        <v>115</v>
      </c>
      <c r="M29" s="316"/>
      <c r="N29" s="316"/>
      <c r="O29" s="232">
        <f t="shared" si="0"/>
        <v>0</v>
      </c>
      <c r="P29" s="232">
        <f t="shared" ref="P29:T29" si="4">E9+P9</f>
        <v>0</v>
      </c>
      <c r="Q29" s="232">
        <f t="shared" si="4"/>
        <v>0</v>
      </c>
      <c r="R29" s="232">
        <f t="shared" si="4"/>
        <v>0</v>
      </c>
      <c r="S29" s="232">
        <f t="shared" si="4"/>
        <v>0</v>
      </c>
      <c r="T29" s="234">
        <f t="shared" si="4"/>
        <v>0</v>
      </c>
    </row>
    <row r="30" spans="1:20" x14ac:dyDescent="0.2">
      <c r="L30" s="316" t="s">
        <v>116</v>
      </c>
      <c r="M30" s="316"/>
      <c r="N30" s="316"/>
      <c r="O30" s="232">
        <f t="shared" si="0"/>
        <v>0</v>
      </c>
      <c r="P30" s="232">
        <f t="shared" ref="P30:T30" si="5">E10+P10</f>
        <v>0</v>
      </c>
      <c r="Q30" s="232">
        <f t="shared" si="5"/>
        <v>0</v>
      </c>
      <c r="R30" s="232">
        <f t="shared" si="5"/>
        <v>0</v>
      </c>
      <c r="S30" s="232">
        <f t="shared" si="5"/>
        <v>0</v>
      </c>
      <c r="T30" s="234">
        <f t="shared" si="5"/>
        <v>0</v>
      </c>
    </row>
    <row r="31" spans="1:20" x14ac:dyDescent="0.2">
      <c r="L31" s="316" t="s">
        <v>117</v>
      </c>
      <c r="M31" s="316"/>
      <c r="N31" s="316"/>
      <c r="O31" s="232">
        <f t="shared" si="0"/>
        <v>0</v>
      </c>
      <c r="P31" s="232">
        <f t="shared" ref="P31:T31" si="6">E11+P11</f>
        <v>0</v>
      </c>
      <c r="Q31" s="232">
        <f t="shared" si="6"/>
        <v>0</v>
      </c>
      <c r="R31" s="232">
        <f t="shared" si="6"/>
        <v>0</v>
      </c>
      <c r="S31" s="232">
        <f t="shared" si="6"/>
        <v>0</v>
      </c>
      <c r="T31" s="234">
        <f t="shared" si="6"/>
        <v>0</v>
      </c>
    </row>
    <row r="32" spans="1:20" x14ac:dyDescent="0.2">
      <c r="L32" s="316" t="s">
        <v>118</v>
      </c>
      <c r="M32" s="316"/>
      <c r="N32" s="316"/>
      <c r="O32" s="232">
        <f t="shared" si="0"/>
        <v>0</v>
      </c>
      <c r="P32" s="232">
        <f t="shared" ref="P32:T32" si="7">E12+P12</f>
        <v>0</v>
      </c>
      <c r="Q32" s="232">
        <f t="shared" si="7"/>
        <v>0</v>
      </c>
      <c r="R32" s="232">
        <f t="shared" si="7"/>
        <v>0</v>
      </c>
      <c r="S32" s="232">
        <f t="shared" si="7"/>
        <v>0</v>
      </c>
      <c r="T32" s="234">
        <f t="shared" si="7"/>
        <v>0</v>
      </c>
    </row>
    <row r="33" spans="12:20" x14ac:dyDescent="0.2">
      <c r="L33" s="316" t="s">
        <v>119</v>
      </c>
      <c r="M33" s="316"/>
      <c r="N33" s="316"/>
      <c r="O33" s="232">
        <f t="shared" si="0"/>
        <v>0</v>
      </c>
      <c r="P33" s="232">
        <f t="shared" ref="P33:T33" si="8">E13+P13</f>
        <v>0</v>
      </c>
      <c r="Q33" s="232">
        <f t="shared" si="8"/>
        <v>0</v>
      </c>
      <c r="R33" s="232">
        <f t="shared" si="8"/>
        <v>0</v>
      </c>
      <c r="S33" s="232">
        <f t="shared" si="8"/>
        <v>0</v>
      </c>
      <c r="T33" s="234">
        <f t="shared" si="8"/>
        <v>0</v>
      </c>
    </row>
    <row r="34" spans="12:20" x14ac:dyDescent="0.2">
      <c r="L34" s="316" t="s">
        <v>120</v>
      </c>
      <c r="M34" s="316"/>
      <c r="N34" s="316"/>
      <c r="O34" s="232">
        <f t="shared" si="0"/>
        <v>0</v>
      </c>
      <c r="P34" s="232">
        <f t="shared" ref="P34:T34" si="9">E14+P14</f>
        <v>0</v>
      </c>
      <c r="Q34" s="232">
        <f t="shared" si="9"/>
        <v>0</v>
      </c>
      <c r="R34" s="232">
        <f t="shared" si="9"/>
        <v>0</v>
      </c>
      <c r="S34" s="232">
        <f t="shared" si="9"/>
        <v>0</v>
      </c>
      <c r="T34" s="234">
        <f t="shared" si="9"/>
        <v>0</v>
      </c>
    </row>
    <row r="35" spans="12:20" x14ac:dyDescent="0.2">
      <c r="L35" s="317" t="s">
        <v>121</v>
      </c>
      <c r="M35" s="318"/>
      <c r="N35" s="318"/>
      <c r="O35" s="232">
        <f t="shared" si="0"/>
        <v>0</v>
      </c>
      <c r="P35" s="232">
        <f t="shared" ref="P35:T35" si="10">E15+P15</f>
        <v>0</v>
      </c>
      <c r="Q35" s="232">
        <f t="shared" si="10"/>
        <v>0</v>
      </c>
      <c r="R35" s="232">
        <f t="shared" si="10"/>
        <v>0</v>
      </c>
      <c r="S35" s="232">
        <f t="shared" si="10"/>
        <v>0</v>
      </c>
      <c r="T35" s="234">
        <f t="shared" si="10"/>
        <v>0</v>
      </c>
    </row>
    <row r="36" spans="12:20" x14ac:dyDescent="0.2">
      <c r="L36" s="319" t="s">
        <v>39</v>
      </c>
      <c r="M36" s="319"/>
      <c r="N36" s="319"/>
      <c r="O36" s="233">
        <f t="shared" si="0"/>
        <v>0</v>
      </c>
      <c r="P36" s="233">
        <f t="shared" ref="P36:T36" si="11">E16+P16</f>
        <v>0</v>
      </c>
      <c r="Q36" s="233">
        <f t="shared" si="11"/>
        <v>0</v>
      </c>
      <c r="R36" s="233">
        <f t="shared" si="11"/>
        <v>0</v>
      </c>
      <c r="S36" s="233">
        <f t="shared" si="11"/>
        <v>0</v>
      </c>
      <c r="T36" s="235">
        <f t="shared" si="11"/>
        <v>0</v>
      </c>
    </row>
    <row r="37" spans="12:20" x14ac:dyDescent="0.2">
      <c r="L37" s="319" t="s">
        <v>122</v>
      </c>
      <c r="M37" s="319"/>
      <c r="N37" s="319"/>
      <c r="O37" s="233">
        <f t="shared" si="0"/>
        <v>0</v>
      </c>
      <c r="P37" s="233">
        <f t="shared" ref="P37:T37" si="12">E17+P17</f>
        <v>0</v>
      </c>
      <c r="Q37" s="233">
        <f t="shared" si="12"/>
        <v>0</v>
      </c>
      <c r="R37" s="233">
        <f t="shared" si="12"/>
        <v>0</v>
      </c>
      <c r="S37" s="233">
        <f t="shared" si="12"/>
        <v>0</v>
      </c>
      <c r="T37" s="235">
        <f t="shared" si="12"/>
        <v>0</v>
      </c>
    </row>
    <row r="38" spans="12:20" x14ac:dyDescent="0.2">
      <c r="L38" s="320" t="s">
        <v>123</v>
      </c>
      <c r="M38" s="320"/>
      <c r="N38" s="320"/>
      <c r="O38" s="233">
        <f t="shared" si="0"/>
        <v>0</v>
      </c>
      <c r="P38" s="233">
        <f t="shared" ref="P38:T38" si="13">E18+P18</f>
        <v>0</v>
      </c>
      <c r="Q38" s="233">
        <f t="shared" si="13"/>
        <v>0</v>
      </c>
      <c r="R38" s="233">
        <f t="shared" si="13"/>
        <v>0</v>
      </c>
      <c r="S38" s="233">
        <f t="shared" si="13"/>
        <v>0</v>
      </c>
      <c r="T38" s="235">
        <f t="shared" si="13"/>
        <v>0</v>
      </c>
    </row>
    <row r="39" spans="12:20" x14ac:dyDescent="0.2">
      <c r="L39" s="320" t="s">
        <v>124</v>
      </c>
      <c r="M39" s="320"/>
      <c r="N39" s="320"/>
      <c r="O39" s="233">
        <f t="shared" si="0"/>
        <v>0</v>
      </c>
      <c r="P39" s="233">
        <f t="shared" ref="P39:T39" si="14">E19+P19</f>
        <v>0</v>
      </c>
      <c r="Q39" s="233">
        <f t="shared" si="14"/>
        <v>0</v>
      </c>
      <c r="R39" s="233">
        <f t="shared" si="14"/>
        <v>0</v>
      </c>
      <c r="S39" s="233">
        <f t="shared" si="14"/>
        <v>0</v>
      </c>
      <c r="T39" s="235">
        <f t="shared" si="14"/>
        <v>0</v>
      </c>
    </row>
  </sheetData>
  <mergeCells count="42">
    <mergeCell ref="L38:N38"/>
    <mergeCell ref="L39:N39"/>
    <mergeCell ref="L23:T24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6:N36"/>
    <mergeCell ref="L37:N37"/>
    <mergeCell ref="A8:C8"/>
    <mergeCell ref="A9:C9"/>
    <mergeCell ref="A10:C10"/>
    <mergeCell ref="A11:C11"/>
    <mergeCell ref="A18:C18"/>
    <mergeCell ref="A19:C19"/>
    <mergeCell ref="A3:I4"/>
    <mergeCell ref="L6:N6"/>
    <mergeCell ref="L7:N7"/>
    <mergeCell ref="L8:N8"/>
    <mergeCell ref="L9:N9"/>
    <mergeCell ref="L10:N10"/>
    <mergeCell ref="L11:N11"/>
    <mergeCell ref="A12:C12"/>
    <mergeCell ref="A13:C13"/>
    <mergeCell ref="A14:C14"/>
    <mergeCell ref="A16:C16"/>
    <mergeCell ref="A17:C17"/>
    <mergeCell ref="A6:C6"/>
    <mergeCell ref="A7:C7"/>
    <mergeCell ref="L19:N19"/>
    <mergeCell ref="L17:N17"/>
    <mergeCell ref="L18:N18"/>
    <mergeCell ref="L3:T4"/>
    <mergeCell ref="L12:N12"/>
    <mergeCell ref="L13:N13"/>
    <mergeCell ref="L14:N14"/>
    <mergeCell ref="L16:N16"/>
  </mergeCells>
  <pageMargins left="0.7" right="0.7" top="0.75" bottom="0.75" header="0.3" footer="0.3"/>
  <ignoredErrors>
    <ignoredError sqref="O15 P15:T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UMKC Grant Budget</vt:lpstr>
      <vt:lpstr>UMKC Cost Share Budget</vt:lpstr>
      <vt:lpstr>Recap</vt:lpstr>
      <vt:lpstr>'UMKC Cost Share Budget'!Print_Titles</vt:lpstr>
      <vt:lpstr>'UMKC Grant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UMKC</dc:creator>
  <cp:lastModifiedBy>Holloman, Craig</cp:lastModifiedBy>
  <cp:lastPrinted>2025-09-29T16:30:36Z</cp:lastPrinted>
  <dcterms:created xsi:type="dcterms:W3CDTF">2002-04-30T04:17:16Z</dcterms:created>
  <dcterms:modified xsi:type="dcterms:W3CDTF">2026-04-13T18:15:27Z</dcterms:modified>
</cp:coreProperties>
</file>